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udiencias Publicas\Presupuesto\"/>
    </mc:Choice>
  </mc:AlternateContent>
  <xr:revisionPtr revIDLastSave="0" documentId="13_ncr:1_{E3BA378C-082F-4304-A6B2-A4530E21D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" sheetId="5" r:id="rId1"/>
    <sheet name="Erogaciones" sheetId="10" r:id="rId2"/>
    <sheet name="Erogaciones Corrección" sheetId="14" r:id="rId3"/>
    <sheet name="Remuneraciones" sheetId="13" r:id="rId4"/>
  </sheets>
  <definedNames>
    <definedName name="_xlnm._FilterDatabase" localSheetId="1" hidden="1">Erogaciones!$A$1:$Y$78</definedName>
    <definedName name="_xlnm._FilterDatabase" localSheetId="2" hidden="1">'Erogaciones Corrección'!$A$1:$V$78</definedName>
    <definedName name="_xlnm._FilterDatabase" localSheetId="0" hidden="1">Recursos!$A$2:$P$113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5" l="1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6" i="5"/>
  <c r="Q78" i="5"/>
  <c r="Q79" i="5"/>
  <c r="Q80" i="5"/>
  <c r="Q81" i="5"/>
  <c r="Q84" i="5"/>
  <c r="Q85" i="5"/>
  <c r="Q86" i="5"/>
  <c r="Q87" i="5"/>
  <c r="Q88" i="5"/>
  <c r="Q89" i="5"/>
  <c r="Q90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10" i="5"/>
  <c r="Q111" i="5"/>
  <c r="Q112" i="5"/>
  <c r="Q113" i="5"/>
  <c r="Q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6" i="5"/>
  <c r="M78" i="5"/>
  <c r="M79" i="5"/>
  <c r="M80" i="5"/>
  <c r="M81" i="5"/>
  <c r="M84" i="5"/>
  <c r="M85" i="5"/>
  <c r="M86" i="5"/>
  <c r="M87" i="5"/>
  <c r="M88" i="5"/>
  <c r="M89" i="5"/>
  <c r="M90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10" i="5"/>
  <c r="M111" i="5"/>
  <c r="M112" i="5"/>
  <c r="M113" i="5"/>
  <c r="M3" i="5"/>
  <c r="Q78" i="14"/>
  <c r="P80" i="14"/>
  <c r="O80" i="14"/>
  <c r="N80" i="14"/>
  <c r="M80" i="14"/>
  <c r="L80" i="14"/>
  <c r="K80" i="14"/>
  <c r="J80" i="14"/>
  <c r="I80" i="14"/>
  <c r="H80" i="14"/>
  <c r="G80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F16" i="13"/>
  <c r="F14" i="13"/>
  <c r="I3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2" i="10"/>
  <c r="S3" i="10"/>
  <c r="T3" i="10" s="1"/>
  <c r="S4" i="10"/>
  <c r="T4" i="10" s="1"/>
  <c r="S5" i="10"/>
  <c r="T5" i="10" s="1"/>
  <c r="S6" i="10"/>
  <c r="T6" i="10" s="1"/>
  <c r="S7" i="10"/>
  <c r="T7" i="10" s="1"/>
  <c r="S8" i="10"/>
  <c r="T8" i="10" s="1"/>
  <c r="S9" i="10"/>
  <c r="T9" i="10" s="1"/>
  <c r="S10" i="10"/>
  <c r="T10" i="10" s="1"/>
  <c r="S11" i="10"/>
  <c r="T11" i="10" s="1"/>
  <c r="S12" i="10"/>
  <c r="T12" i="10" s="1"/>
  <c r="S13" i="10"/>
  <c r="T13" i="10" s="1"/>
  <c r="S14" i="10"/>
  <c r="T14" i="10" s="1"/>
  <c r="S15" i="10"/>
  <c r="T15" i="10" s="1"/>
  <c r="S16" i="10"/>
  <c r="T16" i="10" s="1"/>
  <c r="S17" i="10"/>
  <c r="T17" i="10" s="1"/>
  <c r="S18" i="10"/>
  <c r="T18" i="10" s="1"/>
  <c r="S19" i="10"/>
  <c r="T19" i="10" s="1"/>
  <c r="S20" i="10"/>
  <c r="T20" i="10" s="1"/>
  <c r="S21" i="10"/>
  <c r="T21" i="10" s="1"/>
  <c r="S22" i="10"/>
  <c r="T22" i="10" s="1"/>
  <c r="S23" i="10"/>
  <c r="T23" i="10" s="1"/>
  <c r="S24" i="10"/>
  <c r="S25" i="10"/>
  <c r="T25" i="10" s="1"/>
  <c r="S26" i="10"/>
  <c r="T26" i="10" s="1"/>
  <c r="S27" i="10"/>
  <c r="T27" i="10" s="1"/>
  <c r="S28" i="10"/>
  <c r="T28" i="10" s="1"/>
  <c r="S29" i="10"/>
  <c r="T29" i="10" s="1"/>
  <c r="S30" i="10"/>
  <c r="T30" i="10" s="1"/>
  <c r="S31" i="10"/>
  <c r="T31" i="10" s="1"/>
  <c r="S32" i="10"/>
  <c r="T32" i="10" s="1"/>
  <c r="S33" i="10"/>
  <c r="T33" i="10" s="1"/>
  <c r="S34" i="10"/>
  <c r="T34" i="10" s="1"/>
  <c r="S35" i="10"/>
  <c r="T35" i="10" s="1"/>
  <c r="S36" i="10"/>
  <c r="T36" i="10" s="1"/>
  <c r="S37" i="10"/>
  <c r="T37" i="10" s="1"/>
  <c r="S38" i="10"/>
  <c r="T38" i="10" s="1"/>
  <c r="S39" i="10"/>
  <c r="T39" i="10" s="1"/>
  <c r="S40" i="10"/>
  <c r="T40" i="10" s="1"/>
  <c r="S41" i="10"/>
  <c r="T41" i="10" s="1"/>
  <c r="S42" i="10"/>
  <c r="T42" i="10" s="1"/>
  <c r="S43" i="10"/>
  <c r="T43" i="10" s="1"/>
  <c r="S44" i="10"/>
  <c r="T44" i="10" s="1"/>
  <c r="S45" i="10"/>
  <c r="T45" i="10" s="1"/>
  <c r="S46" i="10"/>
  <c r="T46" i="10" s="1"/>
  <c r="S47" i="10"/>
  <c r="T47" i="10" s="1"/>
  <c r="S48" i="10"/>
  <c r="T48" i="10" s="1"/>
  <c r="S49" i="10"/>
  <c r="T49" i="10" s="1"/>
  <c r="S50" i="10"/>
  <c r="T50" i="10" s="1"/>
  <c r="S51" i="10"/>
  <c r="T51" i="10" s="1"/>
  <c r="S52" i="10"/>
  <c r="T52" i="10" s="1"/>
  <c r="S53" i="10"/>
  <c r="T53" i="10" s="1"/>
  <c r="S54" i="10"/>
  <c r="T54" i="10" s="1"/>
  <c r="S55" i="10"/>
  <c r="T55" i="10" s="1"/>
  <c r="S56" i="10"/>
  <c r="T56" i="10" s="1"/>
  <c r="S57" i="10"/>
  <c r="T57" i="10" s="1"/>
  <c r="S58" i="10"/>
  <c r="T58" i="10" s="1"/>
  <c r="S59" i="10"/>
  <c r="T59" i="10" s="1"/>
  <c r="S60" i="10"/>
  <c r="T60" i="10" s="1"/>
  <c r="S61" i="10"/>
  <c r="T61" i="10" s="1"/>
  <c r="S62" i="10"/>
  <c r="T62" i="10" s="1"/>
  <c r="S63" i="10"/>
  <c r="T63" i="10" s="1"/>
  <c r="S64" i="10"/>
  <c r="T64" i="10" s="1"/>
  <c r="S65" i="10"/>
  <c r="T65" i="10" s="1"/>
  <c r="S66" i="10"/>
  <c r="T66" i="10" s="1"/>
  <c r="S67" i="10"/>
  <c r="T67" i="10" s="1"/>
  <c r="S68" i="10"/>
  <c r="T68" i="10" s="1"/>
  <c r="S69" i="10"/>
  <c r="T69" i="10" s="1"/>
  <c r="S70" i="10"/>
  <c r="T70" i="10" s="1"/>
  <c r="S71" i="10"/>
  <c r="T71" i="10" s="1"/>
  <c r="S72" i="10"/>
  <c r="T72" i="10" s="1"/>
  <c r="S73" i="10"/>
  <c r="T73" i="10" s="1"/>
  <c r="S74" i="10"/>
  <c r="T74" i="10" s="1"/>
  <c r="S75" i="10"/>
  <c r="T75" i="10" s="1"/>
  <c r="S76" i="10"/>
  <c r="T76" i="10" s="1"/>
  <c r="S77" i="10"/>
  <c r="T77" i="10" s="1"/>
  <c r="S78" i="10"/>
  <c r="T78" i="10" s="1"/>
  <c r="S2" i="10"/>
  <c r="T2" i="10" s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4" i="5"/>
  <c r="T24" i="10" l="1"/>
</calcChain>
</file>

<file path=xl/sharedStrings.xml><?xml version="1.0" encoding="utf-8"?>
<sst xmlns="http://schemas.openxmlformats.org/spreadsheetml/2006/main" count="622" uniqueCount="444">
  <si>
    <r>
      <rPr>
        <sz val="10"/>
        <rFont val="Arial"/>
      </rPr>
      <t>1.1.01.01</t>
    </r>
  </si>
  <si>
    <r>
      <rPr>
        <sz val="10"/>
        <rFont val="Arial"/>
      </rPr>
      <t>1.1.01.02</t>
    </r>
  </si>
  <si>
    <r>
      <rPr>
        <sz val="10"/>
        <rFont val="Arial"/>
      </rPr>
      <t>1.1.01.03</t>
    </r>
  </si>
  <si>
    <r>
      <rPr>
        <sz val="10"/>
        <rFont val="Arial"/>
      </rPr>
      <t>1.1.01.04</t>
    </r>
  </si>
  <si>
    <r>
      <rPr>
        <sz val="10"/>
        <rFont val="Arial"/>
      </rPr>
      <t>1.1.01.05</t>
    </r>
  </si>
  <si>
    <r>
      <rPr>
        <sz val="10"/>
        <rFont val="Arial"/>
      </rPr>
      <t>1.1.01.06</t>
    </r>
  </si>
  <si>
    <r>
      <rPr>
        <sz val="10"/>
        <rFont val="Arial"/>
      </rPr>
      <t>1.1.01.07</t>
    </r>
  </si>
  <si>
    <r>
      <rPr>
        <sz val="10"/>
        <rFont val="Arial"/>
      </rPr>
      <t>1.1.01.08</t>
    </r>
  </si>
  <si>
    <r>
      <rPr>
        <sz val="10"/>
        <rFont val="Arial"/>
      </rPr>
      <t>1.1.01.09</t>
    </r>
  </si>
  <si>
    <r>
      <rPr>
        <sz val="10"/>
        <rFont val="Arial"/>
      </rPr>
      <t>1.1.01.10</t>
    </r>
  </si>
  <si>
    <r>
      <rPr>
        <sz val="10"/>
        <rFont val="Arial"/>
      </rPr>
      <t>1.1.01.11</t>
    </r>
  </si>
  <si>
    <r>
      <rPr>
        <sz val="10"/>
        <rFont val="Arial"/>
      </rPr>
      <t>1.1.01.12</t>
    </r>
  </si>
  <si>
    <r>
      <rPr>
        <sz val="10"/>
        <rFont val="Arial"/>
      </rPr>
      <t>1.1.01.13</t>
    </r>
  </si>
  <si>
    <r>
      <rPr>
        <sz val="10"/>
        <rFont val="Arial"/>
      </rPr>
      <t>1.1.01.14</t>
    </r>
  </si>
  <si>
    <r>
      <rPr>
        <sz val="10"/>
        <rFont val="Arial"/>
      </rPr>
      <t>1.1.01.15</t>
    </r>
  </si>
  <si>
    <r>
      <rPr>
        <sz val="10"/>
        <rFont val="Arial"/>
      </rPr>
      <t>1.1.01.15.01</t>
    </r>
  </si>
  <si>
    <r>
      <rPr>
        <sz val="10"/>
        <rFont val="Arial"/>
      </rPr>
      <t>1.1.01.15.02</t>
    </r>
  </si>
  <si>
    <r>
      <rPr>
        <sz val="10"/>
        <rFont val="Arial"/>
      </rPr>
      <t>1.1.01.15.03</t>
    </r>
  </si>
  <si>
    <r>
      <rPr>
        <sz val="10"/>
        <rFont val="Arial"/>
      </rPr>
      <t>Ingresos Corrientes</t>
    </r>
  </si>
  <si>
    <r>
      <rPr>
        <sz val="10"/>
        <rFont val="Arial"/>
      </rPr>
      <t>Ingresos Tributarios</t>
    </r>
  </si>
  <si>
    <r>
      <rPr>
        <sz val="10"/>
        <rFont val="Arial"/>
      </rPr>
      <t>Cont. sobre los Inmuebles</t>
    </r>
  </si>
  <si>
    <r>
      <rPr>
        <sz val="10"/>
        <rFont val="Arial"/>
      </rPr>
      <t>Cont.Sobre Comercio E Industria</t>
    </r>
  </si>
  <si>
    <r>
      <rPr>
        <sz val="10"/>
        <rFont val="Arial"/>
      </rPr>
      <t>Cont Sobre Espect y Diversiones Públicas</t>
    </r>
  </si>
  <si>
    <r>
      <rPr>
        <sz val="10"/>
        <rFont val="Arial"/>
      </rPr>
      <t>Cont. Sobre Ocup. Y Comercio Via Publica</t>
    </r>
  </si>
  <si>
    <r>
      <rPr>
        <sz val="10"/>
        <rFont val="Arial"/>
      </rPr>
      <t>Inspección sanitaria animal</t>
    </r>
  </si>
  <si>
    <r>
      <rPr>
        <sz val="10"/>
        <rFont val="Arial"/>
      </rPr>
      <t>Contr sobre ferias y remates</t>
    </r>
  </si>
  <si>
    <r>
      <rPr>
        <sz val="10"/>
        <rFont val="Arial"/>
      </rPr>
      <t>Tasa de Inspección y control de pesas</t>
    </r>
  </si>
  <si>
    <r>
      <rPr>
        <sz val="10"/>
        <rFont val="Arial"/>
      </rPr>
      <t>Cont.s/Los Cementerios</t>
    </r>
  </si>
  <si>
    <r>
      <rPr>
        <sz val="10"/>
        <rFont val="Arial"/>
      </rPr>
      <t>Contr sobre los valores sorteables</t>
    </r>
  </si>
  <si>
    <r>
      <rPr>
        <sz val="10"/>
        <rFont val="Arial"/>
      </rPr>
      <t>Derechos sobre publicidad y propaganda</t>
    </r>
  </si>
  <si>
    <r>
      <rPr>
        <sz val="10"/>
        <rFont val="Arial"/>
      </rPr>
      <t>Cont.s/Obras Privadas</t>
    </r>
  </si>
  <si>
    <r>
      <rPr>
        <sz val="10"/>
        <rFont val="Arial"/>
      </rPr>
      <t>Inspección Eléctrica y Mecánica</t>
    </r>
  </si>
  <si>
    <r>
      <rPr>
        <sz val="10"/>
        <rFont val="Arial"/>
      </rPr>
      <t>Cont. s/red de Gas</t>
    </r>
  </si>
  <si>
    <r>
      <rPr>
        <sz val="10"/>
        <rFont val="Arial"/>
      </rPr>
      <t>Registro Ovil</t>
    </r>
  </si>
  <si>
    <r>
      <rPr>
        <sz val="10"/>
        <rFont val="Arial"/>
      </rPr>
      <t>Contr Consultas y Atendón Médica (Hospital Municipal)</t>
    </r>
  </si>
  <si>
    <r>
      <rPr>
        <sz val="10"/>
        <rFont val="Arial"/>
      </rPr>
      <t>Consultas Laboratorio</t>
    </r>
  </si>
  <si>
    <r>
      <rPr>
        <sz val="10"/>
        <rFont val="Arial"/>
      </rPr>
      <t>Consultas Centro Odontológico</t>
    </r>
  </si>
  <si>
    <r>
      <rPr>
        <sz val="10"/>
        <rFont val="Arial"/>
      </rPr>
      <t>Consultas especialidades varias</t>
    </r>
  </si>
  <si>
    <r>
      <rPr>
        <sz val="10"/>
        <rFont val="Arial"/>
      </rPr>
      <t>PERSONAL</t>
    </r>
  </si>
  <si>
    <r>
      <rPr>
        <sz val="10"/>
        <rFont val="Arial"/>
      </rPr>
      <t>Pers. Perm</t>
    </r>
  </si>
  <si>
    <r>
      <rPr>
        <sz val="10"/>
        <rFont val="Arial"/>
      </rPr>
      <t>Pers. Temp.</t>
    </r>
  </si>
  <si>
    <r>
      <rPr>
        <sz val="10"/>
        <rFont val="Arial"/>
      </rPr>
      <t>Otros Personal</t>
    </r>
  </si>
  <si>
    <r>
      <rPr>
        <sz val="10"/>
        <rFont val="Arial"/>
      </rPr>
      <t>BIENES DE CONSUMO</t>
    </r>
  </si>
  <si>
    <r>
      <rPr>
        <sz val="10"/>
        <rFont val="Arial"/>
      </rPr>
      <t>Alim p/Personas</t>
    </r>
  </si>
  <si>
    <r>
      <rPr>
        <sz val="10"/>
        <rFont val="Arial"/>
      </rPr>
      <t>Comb y Lubr</t>
    </r>
  </si>
  <si>
    <r>
      <rPr>
        <sz val="10"/>
        <rFont val="Arial"/>
      </rPr>
      <t>Textiles y Vestuario</t>
    </r>
  </si>
  <si>
    <r>
      <rPr>
        <sz val="10"/>
        <rFont val="Arial"/>
      </rPr>
      <t>Prod Agrop y forestal</t>
    </r>
  </si>
  <si>
    <r>
      <rPr>
        <sz val="10"/>
        <rFont val="Arial"/>
      </rPr>
      <t>Productos impresos</t>
    </r>
  </si>
  <si>
    <r>
      <rPr>
        <sz val="10"/>
        <rFont val="Arial"/>
      </rPr>
      <t>Prod Farmac y Medic</t>
    </r>
  </si>
  <si>
    <r>
      <rPr>
        <sz val="10"/>
        <rFont val="Arial"/>
      </rPr>
      <t>Material para Segur</t>
    </r>
  </si>
  <si>
    <r>
      <rPr>
        <sz val="10"/>
        <rFont val="Arial"/>
      </rPr>
      <t>Prod Limp e Hig</t>
    </r>
  </si>
  <si>
    <r>
      <rPr>
        <sz val="10"/>
        <rFont val="Arial"/>
      </rPr>
      <t>Utiles e insumos..</t>
    </r>
  </si>
  <si>
    <r>
      <rPr>
        <sz val="10"/>
        <rFont val="Arial"/>
      </rPr>
      <t>Mat. Conservación</t>
    </r>
  </si>
  <si>
    <r>
      <rPr>
        <sz val="10"/>
        <rFont val="Arial"/>
      </rPr>
      <t>Prod Químicos</t>
    </r>
  </si>
  <si>
    <r>
      <rPr>
        <sz val="10"/>
        <rFont val="Arial"/>
      </rPr>
      <t>Prod cuero, caucho</t>
    </r>
  </si>
  <si>
    <r>
      <rPr>
        <sz val="10"/>
        <rFont val="Arial"/>
      </rPr>
      <t>Minerales</t>
    </r>
  </si>
  <si>
    <r>
      <rPr>
        <sz val="10"/>
        <rFont val="Arial"/>
      </rPr>
      <t>Productos Metálicos</t>
    </r>
  </si>
  <si>
    <r>
      <rPr>
        <sz val="10"/>
        <rFont val="Arial"/>
      </rPr>
      <t>Otros Bs Consumo</t>
    </r>
  </si>
  <si>
    <r>
      <rPr>
        <sz val="10"/>
        <rFont val="Arial"/>
      </rPr>
      <t>SERVICIOS NO PERS</t>
    </r>
  </si>
  <si>
    <r>
      <rPr>
        <sz val="10"/>
        <rFont val="Arial"/>
      </rPr>
      <t>SERVICIOS BASICOS</t>
    </r>
  </si>
  <si>
    <r>
      <rPr>
        <sz val="10"/>
        <rFont val="Arial"/>
      </rPr>
      <t>Energía Electr</t>
    </r>
  </si>
  <si>
    <r>
      <rPr>
        <sz val="10"/>
        <rFont val="Arial"/>
      </rPr>
      <t>Gas</t>
    </r>
  </si>
  <si>
    <r>
      <rPr>
        <sz val="10"/>
        <rFont val="Arial"/>
      </rPr>
      <t>Telef. Fija, Telex...</t>
    </r>
  </si>
  <si>
    <r>
      <rPr>
        <sz val="10"/>
        <rFont val="Arial"/>
      </rPr>
      <t>Serv. Cloacal</t>
    </r>
  </si>
  <si>
    <r>
      <rPr>
        <sz val="10"/>
        <rFont val="Arial"/>
      </rPr>
      <t>TOTAL</t>
    </r>
  </si>
  <si>
    <r>
      <rPr>
        <sz val="10"/>
        <rFont val="Arial"/>
      </rPr>
      <t>Grupo</t>
    </r>
  </si>
  <si>
    <r>
      <rPr>
        <sz val="10"/>
        <rFont val="Arial"/>
      </rPr>
      <t>AUTORIDADES SUPERIORES</t>
    </r>
  </si>
  <si>
    <r>
      <rPr>
        <sz val="10"/>
        <rFont val="Arial"/>
      </rPr>
      <t>AUTORIDADES</t>
    </r>
    <r>
      <rPr>
        <sz val="10"/>
        <rFont val="Arial"/>
      </rPr>
      <t xml:space="preserve"> H.C.D. y H.T.C.</t>
    </r>
  </si>
  <si>
    <r>
      <rPr>
        <sz val="10"/>
        <rFont val="Arial"/>
      </rPr>
      <t>Cargo Político</t>
    </r>
  </si>
  <si>
    <r>
      <rPr>
        <sz val="10"/>
        <rFont val="Arial"/>
      </rPr>
      <t>Intendente</t>
    </r>
  </si>
  <si>
    <r>
      <rPr>
        <sz val="10"/>
        <rFont val="Arial"/>
      </rPr>
      <t>Secretarios</t>
    </r>
  </si>
  <si>
    <r>
      <rPr>
        <sz val="10"/>
        <rFont val="Arial"/>
      </rPr>
      <t>Subsecretarios</t>
    </r>
  </si>
  <si>
    <r>
      <rPr>
        <sz val="10"/>
        <rFont val="Arial"/>
      </rPr>
      <t>Director Ejecutivo Ord. 2311/24</t>
    </r>
  </si>
  <si>
    <r>
      <rPr>
        <sz val="10"/>
        <rFont val="Arial"/>
      </rPr>
      <t>Directores</t>
    </r>
  </si>
  <si>
    <r>
      <rPr>
        <sz val="10"/>
        <rFont val="Arial"/>
      </rPr>
      <t>Subdirectores</t>
    </r>
  </si>
  <si>
    <r>
      <rPr>
        <sz val="10"/>
        <rFont val="Arial"/>
      </rPr>
      <t>Asesor Letrado</t>
    </r>
  </si>
  <si>
    <r>
      <rPr>
        <sz val="10"/>
        <rFont val="Arial"/>
      </rPr>
      <t>Asesor Económico</t>
    </r>
  </si>
  <si>
    <r>
      <rPr>
        <sz val="10"/>
        <rFont val="Arial"/>
      </rPr>
      <t>Jefe Unidades Asesoras</t>
    </r>
  </si>
  <si>
    <r>
      <rPr>
        <sz val="10"/>
        <rFont val="Arial"/>
      </rPr>
      <t>Subjefe Un. Asesora</t>
    </r>
  </si>
  <si>
    <r>
      <rPr>
        <sz val="10"/>
        <rFont val="Arial"/>
      </rPr>
      <t>Director Admin. Ord. 2311/24</t>
    </r>
  </si>
  <si>
    <r>
      <rPr>
        <sz val="10"/>
        <rFont val="Arial"/>
      </rPr>
      <t>Juez de Faltas</t>
    </r>
  </si>
  <si>
    <r>
      <rPr>
        <sz val="10"/>
        <rFont val="Arial"/>
      </rPr>
      <t>Concejal</t>
    </r>
  </si>
  <si>
    <r>
      <rPr>
        <sz val="10"/>
        <rFont val="Arial"/>
      </rPr>
      <t>Secr. Parlamentaria</t>
    </r>
  </si>
  <si>
    <r>
      <rPr>
        <sz val="10"/>
        <rFont val="Arial"/>
      </rPr>
      <t>Trib. de Cuentas</t>
    </r>
  </si>
  <si>
    <r>
      <rPr>
        <sz val="10"/>
        <rFont val="Arial"/>
      </rPr>
      <t>Cant.</t>
    </r>
  </si>
  <si>
    <r>
      <rPr>
        <sz val="10"/>
        <rFont val="Arial"/>
      </rPr>
      <t>Básico</t>
    </r>
  </si>
  <si>
    <r>
      <rPr>
        <sz val="10"/>
        <rFont val="Arial"/>
      </rPr>
      <t>Cargo</t>
    </r>
  </si>
  <si>
    <r>
      <rPr>
        <sz val="10"/>
        <rFont val="Arial"/>
      </rPr>
      <t>Director Planta Permanente</t>
    </r>
  </si>
  <si>
    <r>
      <rPr>
        <sz val="10"/>
        <rFont val="Arial"/>
      </rPr>
      <t>Categoría</t>
    </r>
  </si>
  <si>
    <r>
      <rPr>
        <sz val="10"/>
        <rFont val="Arial"/>
      </rPr>
      <t>CATEGORIA 1</t>
    </r>
  </si>
  <si>
    <r>
      <rPr>
        <sz val="10"/>
        <rFont val="Arial"/>
      </rPr>
      <t>CATEGORIA 2</t>
    </r>
  </si>
  <si>
    <r>
      <rPr>
        <sz val="10"/>
        <rFont val="Arial"/>
      </rPr>
      <t>CATEGORIA 3</t>
    </r>
  </si>
  <si>
    <r>
      <rPr>
        <sz val="10"/>
        <rFont val="Arial"/>
      </rPr>
      <t>CATEGORIA 4</t>
    </r>
  </si>
  <si>
    <r>
      <rPr>
        <sz val="10"/>
        <rFont val="Arial"/>
      </rPr>
      <t>CATEGORIA 5</t>
    </r>
  </si>
  <si>
    <r>
      <rPr>
        <sz val="10"/>
        <rFont val="Arial"/>
      </rPr>
      <t>CATEGORIA 6</t>
    </r>
  </si>
  <si>
    <r>
      <rPr>
        <sz val="10"/>
        <rFont val="Arial"/>
      </rPr>
      <t>CATEGORIA 7</t>
    </r>
  </si>
  <si>
    <r>
      <rPr>
        <sz val="10"/>
        <rFont val="Arial"/>
      </rPr>
      <t>CATEGORIA 8</t>
    </r>
  </si>
  <si>
    <r>
      <rPr>
        <sz val="10"/>
        <rFont val="Arial"/>
      </rPr>
      <t>CATEGORIA 9</t>
    </r>
  </si>
  <si>
    <r>
      <rPr>
        <sz val="10"/>
        <rFont val="Arial"/>
      </rPr>
      <t>CATEGORIA 10</t>
    </r>
  </si>
  <si>
    <r>
      <rPr>
        <sz val="10"/>
        <rFont val="Arial"/>
      </rPr>
      <t>CATEGORIA 11</t>
    </r>
  </si>
  <si>
    <r>
      <rPr>
        <sz val="10"/>
        <rFont val="Arial"/>
      </rPr>
      <t>CATEGORIA 12</t>
    </r>
  </si>
  <si>
    <r>
      <rPr>
        <sz val="10"/>
        <rFont val="Arial"/>
      </rPr>
      <t>CATEGORIA 13</t>
    </r>
  </si>
  <si>
    <r>
      <rPr>
        <sz val="10"/>
        <rFont val="Arial"/>
      </rPr>
      <t>CATEGORIA 14</t>
    </r>
  </si>
  <si>
    <r>
      <rPr>
        <sz val="10"/>
        <rFont val="Arial"/>
      </rPr>
      <t>CATEGORIA 15</t>
    </r>
  </si>
  <si>
    <r>
      <rPr>
        <sz val="10"/>
        <rFont val="Arial"/>
      </rPr>
      <t>CATEGORIA 16</t>
    </r>
  </si>
  <si>
    <r>
      <rPr>
        <sz val="10"/>
        <rFont val="Arial"/>
      </rPr>
      <t>CATEGORIA 17</t>
    </r>
  </si>
  <si>
    <r>
      <rPr>
        <sz val="10"/>
        <rFont val="Arial"/>
      </rPr>
      <t>CATEGORIA 18</t>
    </r>
  </si>
  <si>
    <r>
      <rPr>
        <sz val="10"/>
        <rFont val="Arial"/>
      </rPr>
      <t>CATEGORIA 19</t>
    </r>
  </si>
  <si>
    <r>
      <rPr>
        <sz val="10"/>
        <rFont val="Arial"/>
      </rPr>
      <t>CATEGORIA 20</t>
    </r>
  </si>
  <si>
    <r>
      <rPr>
        <sz val="10"/>
        <rFont val="Arial"/>
      </rPr>
      <t>CATEGORIA 21</t>
    </r>
  </si>
  <si>
    <r>
      <rPr>
        <sz val="10"/>
        <rFont val="Arial"/>
      </rPr>
      <t>CATEGORIA 22</t>
    </r>
  </si>
  <si>
    <r>
      <rPr>
        <sz val="10"/>
        <rFont val="Arial"/>
      </rPr>
      <t>CATEGORIA 23</t>
    </r>
  </si>
  <si>
    <r>
      <rPr>
        <sz val="10"/>
        <rFont val="Arial"/>
      </rPr>
      <t>CATEGORIA 24</t>
    </r>
  </si>
  <si>
    <r>
      <rPr>
        <sz val="10"/>
        <rFont val="Arial"/>
      </rPr>
      <t>Cargos reservados</t>
    </r>
  </si>
  <si>
    <t>Ingresos Jurisdicción Municipal</t>
  </si>
  <si>
    <t>1.1.01.15.04</t>
  </si>
  <si>
    <t>Otros ingresos hospital (Plan Sumar)</t>
  </si>
  <si>
    <t>1.1.01.15.05</t>
  </si>
  <si>
    <t>Facturación Programa Autogestión</t>
  </si>
  <si>
    <t>1.1.01.15.06</t>
  </si>
  <si>
    <t>Facturación Plan Sumar</t>
  </si>
  <si>
    <t>1.1.01.16</t>
  </si>
  <si>
    <t>Cont.P/Servicio Agua Corriente</t>
  </si>
  <si>
    <t>1.1.01.17</t>
  </si>
  <si>
    <t>Servido Telefónico</t>
  </si>
  <si>
    <t>1.1.01.18</t>
  </si>
  <si>
    <t>Contrib por la extracción y utilización de recursos no renov</t>
  </si>
  <si>
    <t>1.1.01.19</t>
  </si>
  <si>
    <t>Tasa de Inspección de la aplicación agroquímicos</t>
  </si>
  <si>
    <t>1.1.01.20</t>
  </si>
  <si>
    <t>Contr sobre comb y materiales alternativos y residuos peligr</t>
  </si>
  <si>
    <t>1.1.01.21</t>
  </si>
  <si>
    <t>Cont.s/Automotores, Acoplados y Similares</t>
  </si>
  <si>
    <t>1.1.01.22</t>
  </si>
  <si>
    <t>Contr Servicio de Intenet</t>
  </si>
  <si>
    <t>1.1.01.23</t>
  </si>
  <si>
    <t>Contr Alumbrado Publico</t>
  </si>
  <si>
    <t>1.1.01.24</t>
  </si>
  <si>
    <t>Contr por el Servicio cloacales y sanitarios</t>
  </si>
  <si>
    <t>1.1.01.25</t>
  </si>
  <si>
    <t>Derechos de Oficina</t>
  </si>
  <si>
    <t>1.1.01.25.01</t>
  </si>
  <si>
    <t>Registro de Conductor</t>
  </si>
  <si>
    <t>1.1.01.25.02</t>
  </si>
  <si>
    <t>Der Ofic Automotores</t>
  </si>
  <si>
    <t>1.1.01.25.03</t>
  </si>
  <si>
    <t>Solicitud Conexión agua</t>
  </si>
  <si>
    <t>1.1.01.25.04</t>
  </si>
  <si>
    <t>Libretas de Sanidad</t>
  </si>
  <si>
    <t>1.1.01.25.05</t>
  </si>
  <si>
    <t>Libretas de Inspección</t>
  </si>
  <si>
    <t>1.1.01.25.06</t>
  </si>
  <si>
    <t>Der Ofic Comercio</t>
  </si>
  <si>
    <t>1.1.01.25.07</t>
  </si>
  <si>
    <t>Der Ofic y Solic Varias</t>
  </si>
  <si>
    <t>1.1.01.25.08</t>
  </si>
  <si>
    <t>Der Ofic Cementerio</t>
  </si>
  <si>
    <t>1.1.01.25.09</t>
  </si>
  <si>
    <t>Der Ofic Catastro</t>
  </si>
  <si>
    <t>1.1.01.25.10</t>
  </si>
  <si>
    <t>Hábil y Renovación Antenas</t>
  </si>
  <si>
    <t>1.1.01.25.11</t>
  </si>
  <si>
    <t>Solicitud de Cloacas</t>
  </si>
  <si>
    <t>1.1.01.26</t>
  </si>
  <si>
    <t>Rentas Diversas</t>
  </si>
  <si>
    <t>1.1.01.27</t>
  </si>
  <si>
    <t>Fondo de Trasporte (Fosot ord 2319/24)</t>
  </si>
  <si>
    <t>Ingresos No Tributarios</t>
  </si>
  <si>
    <t>1.1.02.01</t>
  </si>
  <si>
    <t>Porcent Certific Exp. Contratistas</t>
  </si>
  <si>
    <t>1.1.02.02</t>
  </si>
  <si>
    <t>Rentas que produce el patrimonio municipal</t>
  </si>
  <si>
    <t>1.1.02.02.01</t>
  </si>
  <si>
    <t>Viajes de agua</t>
  </si>
  <si>
    <t>1.1.02.02.02</t>
  </si>
  <si>
    <t>Otras rentas</t>
  </si>
  <si>
    <t>1.1.02.02.03</t>
  </si>
  <si>
    <t>Esc. Verano-pileta-polideportivo</t>
  </si>
  <si>
    <t>1.1.02.02.04</t>
  </si>
  <si>
    <t>Vivero Municipal</t>
  </si>
  <si>
    <t>1.1.02.02.05</t>
  </si>
  <si>
    <t>Intereses bancarios</t>
  </si>
  <si>
    <t>1.1.02.03</t>
  </si>
  <si>
    <t>Multas</t>
  </si>
  <si>
    <t>1.1.02.03.01</t>
  </si>
  <si>
    <t>Multas: Tribunal de Faltas</t>
  </si>
  <si>
    <t>1.1.02.03.02</t>
  </si>
  <si>
    <t>Multas: Procuración</t>
  </si>
  <si>
    <t>1.1.02.04</t>
  </si>
  <si>
    <t>Contribución por Mejoras</t>
  </si>
  <si>
    <t>1.1.02.05</t>
  </si>
  <si>
    <t>Subvenciones, donaciones y legados</t>
  </si>
  <si>
    <t>1.1.02.06</t>
  </si>
  <si>
    <t>Eventuales e Imprevistos</t>
  </si>
  <si>
    <t>Ingresos de otras jurisdicciones</t>
  </si>
  <si>
    <t>1.2.01</t>
  </si>
  <si>
    <t>Participación en impuestos provinciales y nacionales</t>
  </si>
  <si>
    <t>1.2.01.01</t>
  </si>
  <si>
    <t>Coparticipadón impositiva</t>
  </si>
  <si>
    <t>1.2.01.02</t>
  </si>
  <si>
    <t>Fo.fin.des</t>
  </si>
  <si>
    <t>1.2.01.03</t>
  </si>
  <si>
    <t>Fodemeep</t>
  </si>
  <si>
    <t>1.2.01.04</t>
  </si>
  <si>
    <t>Fasamu</t>
  </si>
  <si>
    <t>1.2.02</t>
  </si>
  <si>
    <t>Aportes No Reintegrables</t>
  </si>
  <si>
    <t>1.2.02.01</t>
  </si>
  <si>
    <t>Aportes p/ejec obras en coparticipadón</t>
  </si>
  <si>
    <t>1.2.02.02</t>
  </si>
  <si>
    <t>Subvenciones y subsidios prov y nacionales</t>
  </si>
  <si>
    <t>1.2.02.02.01</t>
  </si>
  <si>
    <t>Progr Perm atención al anciano</t>
  </si>
  <si>
    <t>1.2.02.02.02</t>
  </si>
  <si>
    <t>ATP</t>
  </si>
  <si>
    <t>1.2.02.02.03</t>
  </si>
  <si>
    <t>ATN</t>
  </si>
  <si>
    <t>1.2.02.02.04</t>
  </si>
  <si>
    <t>Pam - Programa ayuda a municipios</t>
  </si>
  <si>
    <t>1.2.02.02.05</t>
  </si>
  <si>
    <t>Progr asistencia integra córdoba - paicor</t>
  </si>
  <si>
    <t>1.2.02.02.06</t>
  </si>
  <si>
    <t>Focom</t>
  </si>
  <si>
    <t>1.2.02.02.07</t>
  </si>
  <si>
    <t>Fomeep</t>
  </si>
  <si>
    <t>1.2.02.02.08</t>
  </si>
  <si>
    <t>Plan Aurora</t>
  </si>
  <si>
    <t>1.2.02.02.09</t>
  </si>
  <si>
    <t>Progr Fondo Región Activa</t>
  </si>
  <si>
    <t>1.2.02.02.10</t>
  </si>
  <si>
    <t>Progr Salas Cunas</t>
  </si>
  <si>
    <t>1.2.03</t>
  </si>
  <si>
    <t>Otros ingresos de otras jurisdicciones</t>
  </si>
  <si>
    <t>1.2.03.01</t>
  </si>
  <si>
    <t>Ingresos de Capital</t>
  </si>
  <si>
    <t>Uso del Crédito</t>
  </si>
  <si>
    <t>2.1.01</t>
  </si>
  <si>
    <t>Crédito de instituciones bancadas</t>
  </si>
  <si>
    <t>2.1.02</t>
  </si>
  <si>
    <t>De otras instituciones</t>
  </si>
  <si>
    <t>2.1.02.01</t>
  </si>
  <si>
    <t>Fdo Perm financ proy y progr (fo.pe.fi)</t>
  </si>
  <si>
    <t>2.1.02.02</t>
  </si>
  <si>
    <t>Fdo Federal Cordobés</t>
  </si>
  <si>
    <t>2.1.02.03</t>
  </si>
  <si>
    <t>Acuerdo Federal 2024</t>
  </si>
  <si>
    <t>Reembolso de préstamos</t>
  </si>
  <si>
    <t>2.2.01</t>
  </si>
  <si>
    <t>De frentistas y beneficiarios de obras</t>
  </si>
  <si>
    <t>2.2.01.01</t>
  </si>
  <si>
    <t>Reembolso de frent y beneficiarios de obras</t>
  </si>
  <si>
    <t>2.2.01.02</t>
  </si>
  <si>
    <t>Plan Flia Propietaria</t>
  </si>
  <si>
    <t>2.2.01.03</t>
  </si>
  <si>
    <t>Red Cloacal B° Eva Perón . Sta Barbara</t>
  </si>
  <si>
    <t>2.2.01.04</t>
  </si>
  <si>
    <t>Red Cloacal. Malagueño Norte</t>
  </si>
  <si>
    <t>2.2.01.05</t>
  </si>
  <si>
    <t>Red Cloacal. Malagueño Sur</t>
  </si>
  <si>
    <t>2.2.01.06</t>
  </si>
  <si>
    <t>Cordón y Adoquinado</t>
  </si>
  <si>
    <t>2.2.02</t>
  </si>
  <si>
    <t>De otros Préstamos</t>
  </si>
  <si>
    <t>2.2.02.01</t>
  </si>
  <si>
    <t>Reembolso de otros préstamos</t>
  </si>
  <si>
    <t>Venta de bienes patrimoniales</t>
  </si>
  <si>
    <t>2.3.01</t>
  </si>
  <si>
    <t>Venta de bienes muebles</t>
  </si>
  <si>
    <t>2.3.02</t>
  </si>
  <si>
    <t>Venta de bienes inmuebles</t>
  </si>
  <si>
    <t>2.3.02.01</t>
  </si>
  <si>
    <t>Varios Barrios-Terrenos</t>
  </si>
  <si>
    <t>2.3.02.05</t>
  </si>
  <si>
    <t>Otras ventas de bienes inmuebles</t>
  </si>
  <si>
    <t>Otros Ingresos de Capital</t>
  </si>
  <si>
    <t>2.4.01</t>
  </si>
  <si>
    <t>Intereses ganados plazos fijos</t>
  </si>
  <si>
    <t>2.4.02</t>
  </si>
  <si>
    <t>Ingresos Varios</t>
  </si>
  <si>
    <t>2.4.02.01</t>
  </si>
  <si>
    <t>Deuda contribución serv. Agua corriente</t>
  </si>
  <si>
    <t>2.4.02.02</t>
  </si>
  <si>
    <t>Deuda contribución sobre ios inmuebles</t>
  </si>
  <si>
    <t>2.4.03</t>
  </si>
  <si>
    <t>Excedentes Líquidos Ejerc. Ant.</t>
  </si>
  <si>
    <t>INGRESOS TOTALES</t>
  </si>
  <si>
    <t>1.1.01</t>
  </si>
  <si>
    <t>1.1</t>
  </si>
  <si>
    <t>1.1.02</t>
  </si>
  <si>
    <t>1.2</t>
  </si>
  <si>
    <t>2.1</t>
  </si>
  <si>
    <t>2.2</t>
  </si>
  <si>
    <t>2.3</t>
  </si>
  <si>
    <t>2.4</t>
  </si>
  <si>
    <t>Internet</t>
  </si>
  <si>
    <t>Alquileres y Derechos</t>
  </si>
  <si>
    <t>Serv Mant y Reparar</t>
  </si>
  <si>
    <t>Serv Comerc y Financ</t>
  </si>
  <si>
    <t>Serv Tecn, Prof</t>
  </si>
  <si>
    <t>imp, Der, Tasas</t>
  </si>
  <si>
    <t>Publ y Propag</t>
  </si>
  <si>
    <t>Mat Conserv-Uniformes</t>
  </si>
  <si>
    <t>Serv Vigilancia prestado</t>
  </si>
  <si>
    <t>Serv Limp, Lavado</t>
  </si>
  <si>
    <t>Serv Racionamiento</t>
  </si>
  <si>
    <t>Mant y Repar-Fodemeep</t>
  </si>
  <si>
    <t>Serv. Vigilancia Priv</t>
  </si>
  <si>
    <t>Otros Serv No Pers</t>
  </si>
  <si>
    <t>INT y GTOS FINANC</t>
  </si>
  <si>
    <t>Otros Int y Ctos Financ</t>
  </si>
  <si>
    <t>TRANSFERENCIA EROG CORR</t>
  </si>
  <si>
    <t>TRANSF. SECTOR PUBLICO</t>
  </si>
  <si>
    <t>Transf a Ent S. Público</t>
  </si>
  <si>
    <t>TRANSF. SECTOR PRIVADO</t>
  </si>
  <si>
    <t>Becas</t>
  </si>
  <si>
    <t>Ayuda Soc a Pers</t>
  </si>
  <si>
    <t>Progr Asist ..-PAICOR</t>
  </si>
  <si>
    <t>Transf Otras Inst</t>
  </si>
  <si>
    <t>Fommep</t>
  </si>
  <si>
    <t>Mejor Comunidad-Activa</t>
  </si>
  <si>
    <t>Cred Adíc Ref Partidas</t>
  </si>
  <si>
    <t>Ref Erog Corrientes</t>
  </si>
  <si>
    <t>TOTAL EROGACIONES CORRIENTES</t>
  </si>
  <si>
    <t>BIENES DE CAPITAL</t>
  </si>
  <si>
    <t>Maq. Equipos, Herr</t>
  </si>
  <si>
    <t>Medios Transp</t>
  </si>
  <si>
    <t>Otros Bs Capital</t>
  </si>
  <si>
    <t>TBABAJOS PUBLICOS</t>
  </si>
  <si>
    <t>Red Agua - Loteo Coop</t>
  </si>
  <si>
    <t>Red Agua-P.S.Francisco</t>
  </si>
  <si>
    <t>Alumbr Público-1° Mayo</t>
  </si>
  <si>
    <t>R. Cloacal-calle Belgrano</t>
  </si>
  <si>
    <t>Pavim S.Martín-Belgrano</t>
  </si>
  <si>
    <t>Adoq E.Peron-Sta Barbara</t>
  </si>
  <si>
    <t>Centro Acopio Malag.</t>
  </si>
  <si>
    <t>Des.Pluvial. Brown-Belg</t>
  </si>
  <si>
    <t>Reacond ExCasona</t>
  </si>
  <si>
    <t>Otras Obras Varias</t>
  </si>
  <si>
    <t>AMORTIZ DEUDA</t>
  </si>
  <si>
    <t>Otras Amort n.c.</t>
  </si>
  <si>
    <t>Cred Adic Ref Partidas</t>
  </si>
  <si>
    <t>Ref Erog Capital</t>
  </si>
  <si>
    <t>TOTAL EROGACIONES CAPITAL</t>
  </si>
  <si>
    <t>TOTAL EROGACIONES</t>
  </si>
  <si>
    <t>TOTAL</t>
  </si>
  <si>
    <t>1 Intend.</t>
  </si>
  <si>
    <t>2 Secr Coord</t>
  </si>
  <si>
    <t>3 Secr Gob</t>
  </si>
  <si>
    <t>4 Secr Econ</t>
  </si>
  <si>
    <t>5 Secr Salud</t>
  </si>
  <si>
    <t>6 Secr O. Publ</t>
  </si>
  <si>
    <t>7 Secr Des Hum</t>
  </si>
  <si>
    <t>8 HCD</t>
  </si>
  <si>
    <t>9 HTC</t>
  </si>
  <si>
    <t>TOTAL CALCULADO</t>
  </si>
  <si>
    <t>DIFERENCIA</t>
  </si>
  <si>
    <t>11.00.00.00</t>
  </si>
  <si>
    <t>11.01.00.00</t>
  </si>
  <si>
    <t>11.02.00.00</t>
  </si>
  <si>
    <t>11.99.00.00</t>
  </si>
  <si>
    <t>12.00.00.00</t>
  </si>
  <si>
    <t>12.01.00.00</t>
  </si>
  <si>
    <t>12.02.00.00</t>
  </si>
  <si>
    <t>12.03.00.00</t>
  </si>
  <si>
    <t>12.04.00.00</t>
  </si>
  <si>
    <t>12.05.00.00</t>
  </si>
  <si>
    <t>12.06.00.00</t>
  </si>
  <si>
    <t>12.07.00.00</t>
  </si>
  <si>
    <t>12.08.00.00</t>
  </si>
  <si>
    <t>12.09.00.00</t>
  </si>
  <si>
    <t>12.99.00.00</t>
  </si>
  <si>
    <t>22.00.00.00</t>
  </si>
  <si>
    <t>22.99.00.00</t>
  </si>
  <si>
    <t>23.00.00.00</t>
  </si>
  <si>
    <t>01.00.00.00</t>
  </si>
  <si>
    <t>01.01.00.00</t>
  </si>
  <si>
    <t>01.02.00.00</t>
  </si>
  <si>
    <t>01.03.00.00</t>
  </si>
  <si>
    <t>02.00.00.00</t>
  </si>
  <si>
    <t>02.01.00.00</t>
  </si>
  <si>
    <t>02.02.00.00</t>
  </si>
  <si>
    <t>02.03.00.00</t>
  </si>
  <si>
    <t>02.04.00.00</t>
  </si>
  <si>
    <t>02.05.00.00</t>
  </si>
  <si>
    <t>02.06.00.00</t>
  </si>
  <si>
    <t>02.07.00.00</t>
  </si>
  <si>
    <t>02.08.00.00</t>
  </si>
  <si>
    <t>02.09.00.00</t>
  </si>
  <si>
    <t>02.10.00.00</t>
  </si>
  <si>
    <t>02.11.00.00</t>
  </si>
  <si>
    <t>02.12.00.00</t>
  </si>
  <si>
    <t>02.13.00.00</t>
  </si>
  <si>
    <t>02.14.00.00</t>
  </si>
  <si>
    <t>02.99.00.00</t>
  </si>
  <si>
    <t>03.00.00.00</t>
  </si>
  <si>
    <t>03.01.00.00</t>
  </si>
  <si>
    <t>03.01.01.00</t>
  </si>
  <si>
    <t>03.01.02.00</t>
  </si>
  <si>
    <t>03.01.03.00</t>
  </si>
  <si>
    <t>03.01.04.00</t>
  </si>
  <si>
    <t>03.01.05.00</t>
  </si>
  <si>
    <t>03.01.07.00</t>
  </si>
  <si>
    <t>03.02.00.00</t>
  </si>
  <si>
    <t>03.03.00.00</t>
  </si>
  <si>
    <t>03.04.00.00</t>
  </si>
  <si>
    <t>03.05.00.00</t>
  </si>
  <si>
    <t>03.06.00.00</t>
  </si>
  <si>
    <t>03.09.00.00</t>
  </si>
  <si>
    <t>03.10.00.00</t>
  </si>
  <si>
    <t>03.11.00.00</t>
  </si>
  <si>
    <t>03.12.00.00</t>
  </si>
  <si>
    <t>03.13.00.00</t>
  </si>
  <si>
    <t>03.17.00.00</t>
  </si>
  <si>
    <t>03.20.00.00</t>
  </si>
  <si>
    <t>03.99.00.00</t>
  </si>
  <si>
    <t>05.00.00.00</t>
  </si>
  <si>
    <t>05.99.00.00</t>
  </si>
  <si>
    <t>06.00.00.00</t>
  </si>
  <si>
    <t>06.05.00.00</t>
  </si>
  <si>
    <t>06.05.97.00</t>
  </si>
  <si>
    <t>06.06.00.00</t>
  </si>
  <si>
    <t>06.06.04.00</t>
  </si>
  <si>
    <t>06.06.05.00</t>
  </si>
  <si>
    <t>06.06.06.00</t>
  </si>
  <si>
    <t>06.06.08.00</t>
  </si>
  <si>
    <t>06.06.09.00</t>
  </si>
  <si>
    <t>06.06.10.00</t>
  </si>
  <si>
    <t>07.00.00.00</t>
  </si>
  <si>
    <t>07.01.00.00</t>
  </si>
  <si>
    <t>Nivel</t>
  </si>
  <si>
    <t>Descripción</t>
  </si>
  <si>
    <t>Cuenta</t>
  </si>
  <si>
    <t>%</t>
  </si>
  <si>
    <t>Variación</t>
  </si>
  <si>
    <t>&lt;- Básico x 7 Concejales x 13 (12 meses + SAC)</t>
  </si>
  <si>
    <t>&lt;- Básico x 3 Tribunales de cuenta x 13 (12 meses + SAC)</t>
  </si>
  <si>
    <t>Cabe aclarar que en todos estos cargos de autoridades superiores falta cuestiones como antigüedad, titulos, etc…</t>
  </si>
  <si>
    <t>Lo que representan del total del presupuesto:</t>
  </si>
  <si>
    <t>Presupuesto 2025</t>
  </si>
  <si>
    <t>Presupuesto 2025 - Rectificación</t>
  </si>
  <si>
    <t>Importes</t>
  </si>
  <si>
    <t>CUENTA</t>
  </si>
  <si>
    <t>DESIGNACIÓN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</si>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</sst>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2" fillId="0" borderId="29" xfId="0" applyFont="1" applyBorder="1" applyAlignment="1">
      <alignment horizontal="left" vertical="top" indent="1"/>
    </xf>
    <xf numFmtId="0" fontId="3" fillId="0" borderId="33" xfId="0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3" fillId="0" borderId="48" xfId="0" applyFont="1" applyBorder="1" applyAlignment="1"/>
    <xf numFmtId="3" fontId="3" fillId="0" borderId="48" xfId="0" applyNumberFormat="1" applyFont="1" applyBorder="1" applyAlignment="1"/>
    <xf numFmtId="0" fontId="0" fillId="0" borderId="48" xfId="0" applyBorder="1" applyAlignment="1">
      <alignment horizontal="left"/>
    </xf>
    <xf numFmtId="0" fontId="0" fillId="0" borderId="48" xfId="0" applyBorder="1" applyAlignment="1"/>
    <xf numFmtId="3" fontId="0" fillId="0" borderId="48" xfId="0" applyNumberFormat="1" applyBorder="1" applyAlignment="1"/>
    <xf numFmtId="49" fontId="0" fillId="0" borderId="6" xfId="0" applyNumberFormat="1" applyBorder="1" applyAlignment="1"/>
    <xf numFmtId="0" fontId="5" fillId="0" borderId="48" xfId="0" applyNumberFormat="1" applyFont="1" applyBorder="1" applyAlignment="1"/>
    <xf numFmtId="3" fontId="2" fillId="0" borderId="48" xfId="0" applyNumberFormat="1" applyFont="1" applyBorder="1" applyAlignment="1"/>
    <xf numFmtId="0" fontId="2" fillId="2" borderId="48" xfId="0" applyFont="1" applyFill="1" applyBorder="1" applyAlignment="1"/>
    <xf numFmtId="3" fontId="3" fillId="2" borderId="48" xfId="0" applyNumberFormat="1" applyFont="1" applyFill="1" applyBorder="1" applyAlignment="1"/>
    <xf numFmtId="3" fontId="0" fillId="2" borderId="48" xfId="0" applyNumberFormat="1" applyFill="1" applyBorder="1" applyAlignment="1"/>
    <xf numFmtId="3" fontId="7" fillId="0" borderId="48" xfId="0" applyNumberFormat="1" applyFont="1" applyBorder="1" applyAlignment="1"/>
    <xf numFmtId="0" fontId="7" fillId="0" borderId="48" xfId="0" applyFont="1" applyBorder="1" applyAlignment="1">
      <alignment horizontal="center"/>
    </xf>
    <xf numFmtId="0" fontId="7" fillId="0" borderId="48" xfId="0" applyFont="1" applyBorder="1" applyAlignment="1"/>
    <xf numFmtId="0" fontId="5" fillId="2" borderId="48" xfId="0" applyNumberFormat="1" applyFont="1" applyFill="1" applyBorder="1" applyAlignment="1"/>
    <xf numFmtId="0" fontId="0" fillId="2" borderId="48" xfId="0" applyFill="1" applyBorder="1" applyAlignment="1"/>
    <xf numFmtId="3" fontId="7" fillId="2" borderId="48" xfId="0" applyNumberFormat="1" applyFont="1" applyFill="1" applyBorder="1" applyAlignment="1"/>
    <xf numFmtId="3" fontId="2" fillId="2" borderId="48" xfId="0" applyNumberFormat="1" applyFont="1" applyFill="1" applyBorder="1" applyAlignment="1"/>
    <xf numFmtId="2" fontId="0" fillId="0" borderId="0" xfId="0" applyNumberFormat="1" applyAlignment="1"/>
    <xf numFmtId="2" fontId="2" fillId="0" borderId="32" xfId="0" applyNumberFormat="1" applyFont="1" applyBorder="1" applyAlignment="1"/>
    <xf numFmtId="2" fontId="2" fillId="0" borderId="45" xfId="0" applyNumberFormat="1" applyFont="1" applyBorder="1" applyAlignment="1"/>
    <xf numFmtId="2" fontId="2" fillId="0" borderId="47" xfId="0" applyNumberFormat="1" applyFont="1" applyBorder="1" applyAlignment="1"/>
    <xf numFmtId="44" fontId="3" fillId="0" borderId="38" xfId="2" applyFont="1" applyBorder="1" applyAlignment="1"/>
    <xf numFmtId="44" fontId="3" fillId="0" borderId="40" xfId="2" applyFont="1" applyBorder="1" applyAlignment="1"/>
    <xf numFmtId="44" fontId="3" fillId="0" borderId="41" xfId="2" applyFont="1" applyBorder="1" applyAlignment="1"/>
    <xf numFmtId="44" fontId="3" fillId="0" borderId="44" xfId="2" applyFont="1" applyBorder="1" applyAlignment="1"/>
    <xf numFmtId="44" fontId="3" fillId="0" borderId="36" xfId="2" applyFont="1" applyBorder="1" applyAlignment="1"/>
    <xf numFmtId="44" fontId="3" fillId="0" borderId="19" xfId="2" applyFont="1" applyBorder="1" applyAlignment="1"/>
    <xf numFmtId="44" fontId="3" fillId="0" borderId="21" xfId="2" applyFont="1" applyBorder="1" applyAlignment="1"/>
    <xf numFmtId="44" fontId="3" fillId="0" borderId="22" xfId="2" applyFont="1" applyBorder="1" applyAlignment="1"/>
    <xf numFmtId="44" fontId="3" fillId="0" borderId="28" xfId="2" applyFont="1" applyBorder="1" applyAlignment="1"/>
    <xf numFmtId="0" fontId="3" fillId="0" borderId="12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46" xfId="0" applyNumberFormat="1" applyFont="1" applyBorder="1" applyAlignment="1">
      <alignment horizontal="center"/>
    </xf>
    <xf numFmtId="0" fontId="0" fillId="0" borderId="0" xfId="0" applyAlignment="1"/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Border="1" applyAlignment="1"/>
    <xf numFmtId="0" fontId="3" fillId="0" borderId="17" xfId="0" applyFont="1" applyBorder="1" applyAlignment="1"/>
    <xf numFmtId="0" fontId="3" fillId="0" borderId="2" xfId="0" applyFont="1" applyBorder="1" applyAlignment="1"/>
    <xf numFmtId="0" fontId="3" fillId="0" borderId="26" xfId="0" applyFont="1" applyBorder="1" applyAlignment="1"/>
    <xf numFmtId="0" fontId="3" fillId="0" borderId="30" xfId="0" applyFont="1" applyBorder="1" applyAlignment="1"/>
    <xf numFmtId="0" fontId="3" fillId="0" borderId="5" xfId="0" applyFont="1" applyBorder="1" applyAlignment="1"/>
    <xf numFmtId="2" fontId="3" fillId="0" borderId="3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44" fontId="3" fillId="0" borderId="42" xfId="2" applyFont="1" applyBorder="1" applyAlignment="1"/>
    <xf numFmtId="0" fontId="3" fillId="0" borderId="44" xfId="0" applyFont="1" applyBorder="1" applyAlignment="1"/>
    <xf numFmtId="3" fontId="3" fillId="0" borderId="44" xfId="0" applyNumberFormat="1" applyFont="1" applyBorder="1" applyAlignment="1">
      <alignment horizontal="center"/>
    </xf>
    <xf numFmtId="0" fontId="3" fillId="0" borderId="47" xfId="0" applyFont="1" applyBorder="1" applyAlignment="1"/>
    <xf numFmtId="0" fontId="3" fillId="0" borderId="46" xfId="0" applyFont="1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/>
    <xf numFmtId="0" fontId="5" fillId="0" borderId="48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3" fontId="0" fillId="3" borderId="48" xfId="0" applyNumberFormat="1" applyFill="1" applyBorder="1" applyAlignment="1"/>
    <xf numFmtId="3" fontId="7" fillId="3" borderId="48" xfId="0" applyNumberFormat="1" applyFont="1" applyFill="1" applyBorder="1" applyAlignment="1"/>
    <xf numFmtId="0" fontId="0" fillId="3" borderId="6" xfId="0" applyFill="1" applyBorder="1" applyAlignment="1"/>
    <xf numFmtId="49" fontId="7" fillId="0" borderId="48" xfId="0" applyNumberFormat="1" applyFont="1" applyBorder="1" applyAlignment="1">
      <alignment horizontal="center"/>
    </xf>
    <xf numFmtId="3" fontId="8" fillId="4" borderId="48" xfId="0" applyNumberFormat="1" applyFont="1" applyFill="1" applyBorder="1" applyAlignment="1"/>
    <xf numFmtId="0" fontId="5" fillId="0" borderId="48" xfId="0" applyNumberFormat="1" applyFont="1" applyBorder="1" applyAlignment="1">
      <alignment horizontal="center"/>
    </xf>
    <xf numFmtId="0" fontId="5" fillId="2" borderId="48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0" fontId="7" fillId="0" borderId="6" xfId="1" applyNumberFormat="1" applyFont="1" applyBorder="1" applyAlignment="1">
      <alignment horizontal="center"/>
    </xf>
    <xf numFmtId="10" fontId="7" fillId="3" borderId="6" xfId="1" applyNumberFormat="1" applyFont="1" applyFill="1" applyBorder="1" applyAlignment="1">
      <alignment horizontal="center"/>
    </xf>
    <xf numFmtId="0" fontId="5" fillId="0" borderId="48" xfId="0" applyFont="1" applyBorder="1" applyAlignment="1"/>
    <xf numFmtId="0" fontId="0" fillId="0" borderId="48" xfId="0" applyFont="1" applyBorder="1" applyAlignment="1"/>
    <xf numFmtId="10" fontId="0" fillId="0" borderId="6" xfId="1" applyNumberFormat="1" applyFont="1" applyBorder="1" applyAlignment="1">
      <alignment horizontal="center"/>
    </xf>
    <xf numFmtId="3" fontId="3" fillId="0" borderId="48" xfId="0" applyNumberFormat="1" applyFont="1" applyFill="1" applyBorder="1" applyAlignment="1"/>
    <xf numFmtId="3" fontId="0" fillId="0" borderId="48" xfId="0" applyNumberFormat="1" applyFill="1" applyBorder="1" applyAlignment="1"/>
    <xf numFmtId="49" fontId="7" fillId="0" borderId="48" xfId="0" applyNumberFormat="1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5" fillId="0" borderId="48" xfId="0" applyNumberFormat="1" applyFont="1" applyFill="1" applyBorder="1" applyAlignment="1">
      <alignment horizontal="center"/>
    </xf>
    <xf numFmtId="0" fontId="5" fillId="0" borderId="48" xfId="0" applyNumberFormat="1" applyFont="1" applyFill="1" applyBorder="1" applyAlignment="1"/>
    <xf numFmtId="0" fontId="3" fillId="0" borderId="48" xfId="0" applyFont="1" applyFill="1" applyBorder="1" applyAlignment="1"/>
    <xf numFmtId="3" fontId="2" fillId="0" borderId="48" xfId="0" applyNumberFormat="1" applyFont="1" applyFill="1" applyBorder="1" applyAlignment="1"/>
    <xf numFmtId="3" fontId="7" fillId="0" borderId="48" xfId="0" applyNumberFormat="1" applyFont="1" applyFill="1" applyBorder="1" applyAlignment="1"/>
    <xf numFmtId="10" fontId="7" fillId="0" borderId="6" xfId="1" applyNumberFormat="1" applyFont="1" applyFill="1" applyBorder="1" applyAlignment="1">
      <alignment horizontal="center"/>
    </xf>
    <xf numFmtId="0" fontId="0" fillId="0" borderId="48" xfId="0" applyFill="1" applyBorder="1" applyAlignment="1"/>
    <xf numFmtId="0" fontId="2" fillId="0" borderId="48" xfId="0" applyFont="1" applyFill="1" applyBorder="1" applyAlignment="1"/>
    <xf numFmtId="0" fontId="0" fillId="0" borderId="6" xfId="0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6" xfId="0" applyNumberFormat="1" applyFill="1" applyBorder="1" applyAlignment="1"/>
    <xf numFmtId="10" fontId="0" fillId="0" borderId="6" xfId="1" applyNumberFormat="1" applyFont="1" applyFill="1" applyBorder="1" applyAlignment="1">
      <alignment horizontal="center"/>
    </xf>
    <xf numFmtId="0" fontId="3" fillId="2" borderId="48" xfId="0" applyFont="1" applyFill="1" applyBorder="1" applyAlignment="1">
      <alignment horizontal="left"/>
    </xf>
    <xf numFmtId="0" fontId="3" fillId="2" borderId="48" xfId="0" applyFont="1" applyFill="1" applyBorder="1" applyAlignment="1"/>
    <xf numFmtId="164" fontId="0" fillId="0" borderId="6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49" fontId="7" fillId="3" borderId="49" xfId="0" applyNumberFormat="1" applyFont="1" applyFill="1" applyBorder="1" applyAlignment="1">
      <alignment horizontal="left"/>
    </xf>
    <xf numFmtId="49" fontId="7" fillId="3" borderId="50" xfId="0" applyNumberFormat="1" applyFont="1" applyFill="1" applyBorder="1" applyAlignment="1">
      <alignment horizontal="left"/>
    </xf>
    <xf numFmtId="49" fontId="7" fillId="3" borderId="51" xfId="0" applyNumberFormat="1" applyFont="1" applyFill="1" applyBorder="1" applyAlignment="1">
      <alignment horizontal="left"/>
    </xf>
    <xf numFmtId="49" fontId="8" fillId="4" borderId="49" xfId="0" applyNumberFormat="1" applyFont="1" applyFill="1" applyBorder="1" applyAlignment="1">
      <alignment horizontal="left"/>
    </xf>
    <xf numFmtId="49" fontId="8" fillId="4" borderId="50" xfId="0" applyNumberFormat="1" applyFont="1" applyFill="1" applyBorder="1" applyAlignment="1">
      <alignment horizontal="left"/>
    </xf>
    <xf numFmtId="49" fontId="8" fillId="4" borderId="51" xfId="0" applyNumberFormat="1" applyFont="1" applyFill="1" applyBorder="1" applyAlignment="1">
      <alignment horizontal="left"/>
    </xf>
    <xf numFmtId="0" fontId="7" fillId="0" borderId="49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left"/>
    </xf>
    <xf numFmtId="0" fontId="7" fillId="0" borderId="51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0" fillId="5" borderId="0" xfId="0" applyFill="1"/>
    <xf numFmtId="0" fontId="0" fillId="2" borderId="48" xfId="0" applyFill="1" applyBorder="1" applyAlignment="1">
      <alignment horizontal="center" vertical="center" wrapText="1"/>
    </xf>
    <xf numFmtId="44" fontId="0" fillId="5" borderId="0" xfId="0" applyNumberFormat="1" applyFill="1"/>
    <xf numFmtId="49" fontId="7" fillId="0" borderId="6" xfId="0" applyNumberFormat="1" applyFont="1" applyFill="1" applyBorder="1" applyAlignment="1">
      <alignment horizontal="right"/>
    </xf>
    <xf numFmtId="3" fontId="0" fillId="6" borderId="48" xfId="0" applyNumberFormat="1" applyFill="1" applyBorder="1" applyAlignment="1"/>
    <xf numFmtId="3" fontId="3" fillId="6" borderId="48" xfId="0" applyNumberFormat="1" applyFont="1" applyFill="1" applyBorder="1" applyAlignment="1"/>
    <xf numFmtId="3" fontId="2" fillId="6" borderId="48" xfId="0" applyNumberFormat="1" applyFont="1" applyFill="1" applyBorder="1" applyAlignment="1"/>
    <xf numFmtId="10" fontId="7" fillId="4" borderId="6" xfId="1" applyNumberFormat="1" applyFont="1" applyFill="1" applyBorder="1" applyAlignment="1">
      <alignment horizontal="center"/>
    </xf>
    <xf numFmtId="0" fontId="0" fillId="4" borderId="0" xfId="0" applyFill="1" applyAlignment="1"/>
    <xf numFmtId="0" fontId="0" fillId="4" borderId="6" xfId="0" applyFill="1" applyBorder="1" applyAlignment="1"/>
    <xf numFmtId="0" fontId="0" fillId="0" borderId="48" xfId="0" applyBorder="1" applyAlignment="1">
      <alignment horizontal="center"/>
    </xf>
    <xf numFmtId="0" fontId="0" fillId="4" borderId="48" xfId="0" applyFill="1" applyBorder="1" applyAlignment="1"/>
    <xf numFmtId="164" fontId="7" fillId="0" borderId="48" xfId="2" applyNumberFormat="1" applyFont="1" applyBorder="1" applyAlignment="1">
      <alignment horizontal="center"/>
    </xf>
    <xf numFmtId="10" fontId="0" fillId="0" borderId="48" xfId="1" applyNumberFormat="1" applyFont="1" applyBorder="1" applyAlignment="1">
      <alignment horizontal="center"/>
    </xf>
    <xf numFmtId="164" fontId="0" fillId="0" borderId="48" xfId="2" applyNumberFormat="1" applyFont="1" applyBorder="1" applyAlignment="1">
      <alignment horizontal="center"/>
    </xf>
    <xf numFmtId="10" fontId="0" fillId="4" borderId="48" xfId="1" applyNumberFormat="1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10" fontId="0" fillId="2" borderId="48" xfId="1" applyNumberFormat="1" applyFont="1" applyFill="1" applyBorder="1" applyAlignment="1">
      <alignment horizontal="center"/>
    </xf>
    <xf numFmtId="164" fontId="0" fillId="2" borderId="48" xfId="2" applyNumberFormat="1" applyFont="1" applyFill="1" applyBorder="1" applyAlignment="1">
      <alignment horizontal="center"/>
    </xf>
    <xf numFmtId="44" fontId="0" fillId="0" borderId="48" xfId="2" applyFont="1" applyBorder="1" applyAlignment="1"/>
    <xf numFmtId="44" fontId="0" fillId="2" borderId="48" xfId="2" applyFont="1" applyFill="1" applyBorder="1" applyAlignment="1"/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4" borderId="48" xfId="0" applyFont="1" applyFill="1" applyBorder="1" applyAlignment="1"/>
    <xf numFmtId="0" fontId="7" fillId="0" borderId="48" xfId="2" applyNumberFormat="1" applyFont="1" applyBorder="1" applyAlignment="1">
      <alignment horizontal="center"/>
    </xf>
    <xf numFmtId="0" fontId="7" fillId="4" borderId="48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4"/>
  <sheetViews>
    <sheetView tabSelected="1" zoomScale="85" zoomScaleNormal="85" workbookViewId="0">
      <selection sqref="A1:I1"/>
    </sheetView>
  </sheetViews>
  <sheetFormatPr baseColWidth="10" defaultRowHeight="13.2" customHeight="1" x14ac:dyDescent="0.25"/>
  <cols>
    <col min="1" max="1" width="5.109375" style="9" customWidth="1"/>
    <col min="2" max="2" width="12.6640625" style="9" bestFit="1" customWidth="1"/>
    <col min="3" max="6" width="4.6640625" style="8" customWidth="1"/>
    <col min="7" max="7" width="41.5546875" style="8" customWidth="1"/>
    <col min="8" max="8" width="15.88671875" style="8" customWidth="1"/>
    <col min="9" max="9" width="10.6640625" style="9" customWidth="1"/>
    <col min="10" max="10" width="3.88671875" style="138" customWidth="1"/>
    <col min="11" max="11" width="19.44140625" style="107" customWidth="1"/>
    <col min="12" max="12" width="12.109375" style="108" customWidth="1"/>
    <col min="13" max="13" width="14.6640625" style="47" customWidth="1"/>
    <col min="14" max="14" width="3.6640625" style="138" customWidth="1"/>
    <col min="15" max="15" width="19.44140625" style="8" customWidth="1"/>
    <col min="16" max="16" width="12.109375" style="8" customWidth="1"/>
    <col min="17" max="17" width="14.6640625" style="8" customWidth="1"/>
    <col min="18" max="16384" width="11.5546875" style="8"/>
  </cols>
  <sheetData>
    <row r="1" spans="1:17" ht="13.2" customHeight="1" x14ac:dyDescent="0.25">
      <c r="A1" s="151" t="s">
        <v>443</v>
      </c>
      <c r="B1" s="152"/>
      <c r="C1" s="152"/>
      <c r="D1" s="152"/>
      <c r="E1" s="152"/>
      <c r="F1" s="152"/>
      <c r="G1" s="152"/>
      <c r="H1" s="152"/>
      <c r="I1" s="153"/>
      <c r="J1" s="141"/>
      <c r="K1" s="142" t="s">
        <v>438</v>
      </c>
      <c r="L1" s="142"/>
      <c r="M1" s="142"/>
      <c r="N1" s="141"/>
      <c r="O1" s="142" t="s">
        <v>439</v>
      </c>
      <c r="P1" s="142"/>
      <c r="Q1" s="142"/>
    </row>
    <row r="2" spans="1:17" ht="13.2" customHeight="1" x14ac:dyDescent="0.25">
      <c r="A2" s="22" t="s">
        <v>429</v>
      </c>
      <c r="B2" s="22" t="s">
        <v>441</v>
      </c>
      <c r="C2" s="23" t="s">
        <v>442</v>
      </c>
      <c r="D2" s="23"/>
      <c r="E2" s="23"/>
      <c r="F2" s="23"/>
      <c r="G2" s="23"/>
      <c r="H2" s="22" t="s">
        <v>440</v>
      </c>
      <c r="I2" s="22" t="s">
        <v>432</v>
      </c>
      <c r="J2" s="154"/>
      <c r="K2" s="22" t="s">
        <v>440</v>
      </c>
      <c r="L2" s="155" t="s">
        <v>432</v>
      </c>
      <c r="M2" s="22" t="s">
        <v>433</v>
      </c>
      <c r="N2" s="156"/>
      <c r="O2" s="22" t="s">
        <v>440</v>
      </c>
      <c r="P2" s="22" t="s">
        <v>432</v>
      </c>
      <c r="Q2" s="22" t="s">
        <v>433</v>
      </c>
    </row>
    <row r="3" spans="1:17" ht="13.2" customHeight="1" x14ac:dyDescent="0.25">
      <c r="A3" s="140">
        <v>0</v>
      </c>
      <c r="B3" s="83"/>
      <c r="C3" s="23" t="s">
        <v>285</v>
      </c>
      <c r="D3" s="83"/>
      <c r="E3" s="10"/>
      <c r="F3" s="69"/>
      <c r="G3" s="69"/>
      <c r="H3" s="11">
        <v>22263745087</v>
      </c>
      <c r="I3" s="143">
        <f>H3/$H$3</f>
        <v>1</v>
      </c>
      <c r="J3" s="141"/>
      <c r="K3" s="144">
        <v>13826975247.82</v>
      </c>
      <c r="L3" s="143">
        <v>1</v>
      </c>
      <c r="M3" s="143">
        <f>H3/K3-1</f>
        <v>0.61016742186691664</v>
      </c>
      <c r="N3" s="145"/>
      <c r="O3" s="149">
        <v>18023175501.82</v>
      </c>
      <c r="P3" s="143"/>
      <c r="Q3" s="143">
        <f>H3/O3-1</f>
        <v>0.2352842641271391</v>
      </c>
    </row>
    <row r="4" spans="1:17" ht="13.2" customHeight="1" x14ac:dyDescent="0.25">
      <c r="A4" s="140">
        <v>0</v>
      </c>
      <c r="B4" s="69">
        <v>1</v>
      </c>
      <c r="C4" s="10" t="s">
        <v>18</v>
      </c>
      <c r="D4" s="10"/>
      <c r="E4" s="10"/>
      <c r="F4" s="10"/>
      <c r="G4" s="10"/>
      <c r="H4" s="11">
        <v>20962936378</v>
      </c>
      <c r="I4" s="143">
        <f>H4/$H$3</f>
        <v>0.94157278104304409</v>
      </c>
      <c r="J4" s="141"/>
      <c r="K4" s="144">
        <v>12370963825.35</v>
      </c>
      <c r="L4" s="143">
        <v>0.89469776314964056</v>
      </c>
      <c r="M4" s="143">
        <f t="shared" ref="M4:M67" si="0">H4/K4-1</f>
        <v>0.69452733626491825</v>
      </c>
      <c r="N4" s="145"/>
      <c r="O4" s="149">
        <v>16567164079.35</v>
      </c>
      <c r="P4" s="143">
        <v>0.91921449012561796</v>
      </c>
      <c r="Q4" s="143">
        <f t="shared" ref="Q4:Q67" si="1">H4/O4-1</f>
        <v>0.26533040160621524</v>
      </c>
    </row>
    <row r="5" spans="1:17" ht="13.2" customHeight="1" x14ac:dyDescent="0.25">
      <c r="A5" s="140">
        <v>1</v>
      </c>
      <c r="B5" s="68" t="s">
        <v>287</v>
      </c>
      <c r="C5" s="13"/>
      <c r="D5" s="84" t="s">
        <v>114</v>
      </c>
      <c r="E5" s="84"/>
      <c r="F5" s="84"/>
      <c r="G5" s="84"/>
      <c r="H5" s="11">
        <v>12132543981</v>
      </c>
      <c r="I5" s="143">
        <f t="shared" ref="I5:I68" si="2">H5/$H$3</f>
        <v>0.54494623135459364</v>
      </c>
      <c r="J5" s="141"/>
      <c r="K5" s="144">
        <v>6839043900.7299995</v>
      </c>
      <c r="L5" s="143">
        <v>0.49461605146131021</v>
      </c>
      <c r="M5" s="143">
        <f t="shared" si="0"/>
        <v>0.77401171232501853</v>
      </c>
      <c r="N5" s="145"/>
      <c r="O5" s="149">
        <v>9291515303.7299995</v>
      </c>
      <c r="P5" s="143">
        <v>0.5155315334299293</v>
      </c>
      <c r="Q5" s="143">
        <f t="shared" si="1"/>
        <v>0.30576591485884919</v>
      </c>
    </row>
    <row r="6" spans="1:17" ht="13.2" customHeight="1" x14ac:dyDescent="0.25">
      <c r="A6" s="140">
        <v>2</v>
      </c>
      <c r="B6" s="68" t="s">
        <v>286</v>
      </c>
      <c r="C6" s="13"/>
      <c r="D6" s="13"/>
      <c r="E6" s="10" t="s">
        <v>19</v>
      </c>
      <c r="F6" s="10"/>
      <c r="G6" s="10"/>
      <c r="H6" s="11">
        <v>11840523339</v>
      </c>
      <c r="I6" s="143">
        <f t="shared" si="2"/>
        <v>0.53182981087552006</v>
      </c>
      <c r="J6" s="141"/>
      <c r="K6" s="144">
        <v>6474198561.1700001</v>
      </c>
      <c r="L6" s="143">
        <v>0.46822956179014935</v>
      </c>
      <c r="M6" s="143">
        <f t="shared" si="0"/>
        <v>0.82887862136564006</v>
      </c>
      <c r="N6" s="145"/>
      <c r="O6" s="149">
        <v>8926669964.1700001</v>
      </c>
      <c r="P6" s="143">
        <v>0.49528841148268105</v>
      </c>
      <c r="Q6" s="143">
        <f t="shared" si="1"/>
        <v>0.32642109392703755</v>
      </c>
    </row>
    <row r="7" spans="1:17" ht="13.2" customHeight="1" x14ac:dyDescent="0.25">
      <c r="A7" s="146">
        <v>3</v>
      </c>
      <c r="B7" s="104" t="s">
        <v>0</v>
      </c>
      <c r="C7" s="25"/>
      <c r="D7" s="25"/>
      <c r="E7" s="25"/>
      <c r="F7" s="105" t="s">
        <v>20</v>
      </c>
      <c r="G7" s="105"/>
      <c r="H7" s="19">
        <v>1934027732</v>
      </c>
      <c r="I7" s="147">
        <f t="shared" si="2"/>
        <v>8.6868930830927282E-2</v>
      </c>
      <c r="J7" s="141"/>
      <c r="K7" s="144">
        <v>833527770.38999999</v>
      </c>
      <c r="L7" s="143">
        <v>6.0282726731677366E-2</v>
      </c>
      <c r="M7" s="143">
        <f t="shared" si="0"/>
        <v>1.3202918975274049</v>
      </c>
      <c r="N7" s="145"/>
      <c r="O7" s="149">
        <v>833527770.38999999</v>
      </c>
      <c r="P7" s="143">
        <v>4.6247553340743389E-2</v>
      </c>
      <c r="Q7" s="143">
        <f t="shared" si="1"/>
        <v>1.3202918975274049</v>
      </c>
    </row>
    <row r="8" spans="1:17" ht="13.2" customHeight="1" x14ac:dyDescent="0.25">
      <c r="A8" s="140">
        <v>3</v>
      </c>
      <c r="B8" s="69" t="s">
        <v>1</v>
      </c>
      <c r="C8" s="13"/>
      <c r="D8" s="13"/>
      <c r="E8" s="13"/>
      <c r="F8" s="10" t="s">
        <v>21</v>
      </c>
      <c r="G8" s="10"/>
      <c r="H8" s="11">
        <v>3387176230</v>
      </c>
      <c r="I8" s="143">
        <f t="shared" si="2"/>
        <v>0.15213865487427822</v>
      </c>
      <c r="J8" s="141"/>
      <c r="K8" s="144">
        <v>1755162365.1500001</v>
      </c>
      <c r="L8" s="143">
        <v>0.12693755023729605</v>
      </c>
      <c r="M8" s="143">
        <f t="shared" si="0"/>
        <v>0.92983640559688308</v>
      </c>
      <c r="N8" s="145"/>
      <c r="O8" s="149">
        <v>2762561153.1500001</v>
      </c>
      <c r="P8" s="143">
        <v>0.1532782695741399</v>
      </c>
      <c r="Q8" s="143">
        <f t="shared" si="1"/>
        <v>0.22610000004444597</v>
      </c>
    </row>
    <row r="9" spans="1:17" ht="13.2" customHeight="1" x14ac:dyDescent="0.25">
      <c r="A9" s="140">
        <v>3</v>
      </c>
      <c r="B9" s="69" t="s">
        <v>2</v>
      </c>
      <c r="C9" s="13"/>
      <c r="D9" s="13"/>
      <c r="E9" s="13"/>
      <c r="F9" s="10" t="s">
        <v>22</v>
      </c>
      <c r="G9" s="10"/>
      <c r="H9" s="11">
        <v>1410015</v>
      </c>
      <c r="I9" s="143">
        <f t="shared" si="2"/>
        <v>6.3332336697625966E-5</v>
      </c>
      <c r="J9" s="141"/>
      <c r="K9" s="144">
        <v>500000</v>
      </c>
      <c r="L9" s="143">
        <v>3.616119874654664E-5</v>
      </c>
      <c r="M9" s="143">
        <f t="shared" si="0"/>
        <v>1.82003</v>
      </c>
      <c r="N9" s="145"/>
      <c r="O9" s="149">
        <v>500000</v>
      </c>
      <c r="P9" s="143">
        <v>2.7742059103264542E-5</v>
      </c>
      <c r="Q9" s="143">
        <f t="shared" si="1"/>
        <v>1.82003</v>
      </c>
    </row>
    <row r="10" spans="1:17" ht="13.2" customHeight="1" x14ac:dyDescent="0.25">
      <c r="A10" s="140">
        <v>3</v>
      </c>
      <c r="B10" s="69" t="s">
        <v>3</v>
      </c>
      <c r="C10" s="13"/>
      <c r="D10" s="13"/>
      <c r="E10" s="13"/>
      <c r="F10" s="10" t="s">
        <v>23</v>
      </c>
      <c r="G10" s="10"/>
      <c r="H10" s="11">
        <v>6142761</v>
      </c>
      <c r="I10" s="143">
        <f t="shared" si="2"/>
        <v>2.7590870161313576E-4</v>
      </c>
      <c r="J10" s="141"/>
      <c r="K10" s="144">
        <v>1364127.32</v>
      </c>
      <c r="L10" s="143">
        <v>9.8656958268228059E-5</v>
      </c>
      <c r="M10" s="143">
        <f t="shared" si="0"/>
        <v>3.5030701386436567</v>
      </c>
      <c r="N10" s="145"/>
      <c r="O10" s="149">
        <v>1364127.32</v>
      </c>
      <c r="P10" s="143">
        <v>7.568740147163573E-5</v>
      </c>
      <c r="Q10" s="143">
        <f t="shared" si="1"/>
        <v>3.5030701386436567</v>
      </c>
    </row>
    <row r="11" spans="1:17" ht="13.2" customHeight="1" x14ac:dyDescent="0.25">
      <c r="A11" s="140">
        <v>3</v>
      </c>
      <c r="B11" s="69" t="s">
        <v>4</v>
      </c>
      <c r="C11" s="13"/>
      <c r="D11" s="13"/>
      <c r="E11" s="13"/>
      <c r="F11" s="10" t="s">
        <v>24</v>
      </c>
      <c r="G11" s="10"/>
      <c r="H11" s="11">
        <v>1</v>
      </c>
      <c r="I11" s="143">
        <f t="shared" si="2"/>
        <v>4.491607301881609E-11</v>
      </c>
      <c r="J11" s="141"/>
      <c r="K11" s="144">
        <v>1</v>
      </c>
      <c r="L11" s="143">
        <v>7.2322397493093281E-11</v>
      </c>
      <c r="M11" s="143">
        <f t="shared" si="0"/>
        <v>0</v>
      </c>
      <c r="N11" s="145"/>
      <c r="O11" s="149">
        <v>1</v>
      </c>
      <c r="P11" s="143">
        <v>5.5484118206529083E-11</v>
      </c>
      <c r="Q11" s="143">
        <f t="shared" si="1"/>
        <v>0</v>
      </c>
    </row>
    <row r="12" spans="1:17" ht="13.2" customHeight="1" x14ac:dyDescent="0.25">
      <c r="A12" s="140">
        <v>3</v>
      </c>
      <c r="B12" s="69" t="s">
        <v>5</v>
      </c>
      <c r="C12" s="13"/>
      <c r="D12" s="13"/>
      <c r="E12" s="13"/>
      <c r="F12" s="10" t="s">
        <v>25</v>
      </c>
      <c r="G12" s="10"/>
      <c r="H12" s="11">
        <v>1</v>
      </c>
      <c r="I12" s="143">
        <f t="shared" si="2"/>
        <v>4.491607301881609E-11</v>
      </c>
      <c r="J12" s="141"/>
      <c r="K12" s="144">
        <v>1</v>
      </c>
      <c r="L12" s="143">
        <v>7.2322397493093281E-11</v>
      </c>
      <c r="M12" s="143">
        <f t="shared" si="0"/>
        <v>0</v>
      </c>
      <c r="N12" s="145"/>
      <c r="O12" s="149">
        <v>1</v>
      </c>
      <c r="P12" s="143">
        <v>5.5484118206529083E-11</v>
      </c>
      <c r="Q12" s="143">
        <f t="shared" si="1"/>
        <v>0</v>
      </c>
    </row>
    <row r="13" spans="1:17" ht="13.2" customHeight="1" x14ac:dyDescent="0.25">
      <c r="A13" s="140">
        <v>3</v>
      </c>
      <c r="B13" s="69" t="s">
        <v>6</v>
      </c>
      <c r="C13" s="13"/>
      <c r="D13" s="13"/>
      <c r="E13" s="13"/>
      <c r="F13" s="10" t="s">
        <v>26</v>
      </c>
      <c r="G13" s="10"/>
      <c r="H13" s="11">
        <v>1</v>
      </c>
      <c r="I13" s="143">
        <f t="shared" si="2"/>
        <v>4.491607301881609E-11</v>
      </c>
      <c r="J13" s="141"/>
      <c r="K13" s="144">
        <v>1</v>
      </c>
      <c r="L13" s="143">
        <v>7.2322397493093281E-11</v>
      </c>
      <c r="M13" s="143">
        <f t="shared" si="0"/>
        <v>0</v>
      </c>
      <c r="N13" s="145"/>
      <c r="O13" s="149">
        <v>1</v>
      </c>
      <c r="P13" s="143">
        <v>5.5484118206529083E-11</v>
      </c>
      <c r="Q13" s="143">
        <f t="shared" si="1"/>
        <v>0</v>
      </c>
    </row>
    <row r="14" spans="1:17" ht="13.2" customHeight="1" x14ac:dyDescent="0.25">
      <c r="A14" s="140">
        <v>3</v>
      </c>
      <c r="B14" s="69" t="s">
        <v>7</v>
      </c>
      <c r="C14" s="13"/>
      <c r="D14" s="13"/>
      <c r="E14" s="13"/>
      <c r="F14" s="10" t="s">
        <v>27</v>
      </c>
      <c r="G14" s="10"/>
      <c r="H14" s="11">
        <v>45000000</v>
      </c>
      <c r="I14" s="143">
        <f t="shared" si="2"/>
        <v>2.0212232858467243E-3</v>
      </c>
      <c r="J14" s="141"/>
      <c r="K14" s="144">
        <v>14644763.02</v>
      </c>
      <c r="L14" s="143">
        <v>1.0591443723245932E-3</v>
      </c>
      <c r="M14" s="143">
        <f t="shared" si="0"/>
        <v>2.0727707876559411</v>
      </c>
      <c r="N14" s="145"/>
      <c r="O14" s="149">
        <v>14644763.02</v>
      </c>
      <c r="P14" s="143">
        <v>8.1255176250828579E-4</v>
      </c>
      <c r="Q14" s="143">
        <f t="shared" si="1"/>
        <v>2.0727707876559411</v>
      </c>
    </row>
    <row r="15" spans="1:17" ht="13.2" customHeight="1" x14ac:dyDescent="0.25">
      <c r="A15" s="140">
        <v>3</v>
      </c>
      <c r="B15" s="69" t="s">
        <v>8</v>
      </c>
      <c r="C15" s="13"/>
      <c r="D15" s="13"/>
      <c r="E15" s="13"/>
      <c r="F15" s="10" t="s">
        <v>28</v>
      </c>
      <c r="G15" s="10"/>
      <c r="H15" s="11">
        <v>1</v>
      </c>
      <c r="I15" s="143">
        <f t="shared" si="2"/>
        <v>4.491607301881609E-11</v>
      </c>
      <c r="J15" s="141"/>
      <c r="K15" s="144">
        <v>1</v>
      </c>
      <c r="L15" s="143">
        <v>7.2322397493093281E-11</v>
      </c>
      <c r="M15" s="143">
        <f t="shared" si="0"/>
        <v>0</v>
      </c>
      <c r="N15" s="145"/>
      <c r="O15" s="149">
        <v>1</v>
      </c>
      <c r="P15" s="143">
        <v>5.5484118206529083E-11</v>
      </c>
      <c r="Q15" s="143">
        <f t="shared" si="1"/>
        <v>0</v>
      </c>
    </row>
    <row r="16" spans="1:17" ht="13.2" customHeight="1" x14ac:dyDescent="0.25">
      <c r="A16" s="140">
        <v>3</v>
      </c>
      <c r="B16" s="69" t="s">
        <v>9</v>
      </c>
      <c r="C16" s="13"/>
      <c r="D16" s="13"/>
      <c r="E16" s="13"/>
      <c r="F16" s="10" t="s">
        <v>29</v>
      </c>
      <c r="G16" s="10"/>
      <c r="H16" s="11">
        <v>2820030</v>
      </c>
      <c r="I16" s="143">
        <f t="shared" si="2"/>
        <v>1.2666467339525193E-4</v>
      </c>
      <c r="J16" s="141"/>
      <c r="K16" s="144">
        <v>5000000</v>
      </c>
      <c r="L16" s="143">
        <v>3.616119874654664E-4</v>
      </c>
      <c r="M16" s="143">
        <f t="shared" si="0"/>
        <v>-0.43599399999999999</v>
      </c>
      <c r="N16" s="145"/>
      <c r="O16" s="149">
        <v>5000000</v>
      </c>
      <c r="P16" s="143">
        <v>2.7742059103264542E-4</v>
      </c>
      <c r="Q16" s="143">
        <f t="shared" si="1"/>
        <v>-0.43599399999999999</v>
      </c>
    </row>
    <row r="17" spans="1:17" ht="13.2" customHeight="1" x14ac:dyDescent="0.25">
      <c r="A17" s="140">
        <v>3</v>
      </c>
      <c r="B17" s="69" t="s">
        <v>10</v>
      </c>
      <c r="C17" s="13"/>
      <c r="D17" s="13"/>
      <c r="E17" s="13"/>
      <c r="F17" s="10" t="s">
        <v>30</v>
      </c>
      <c r="G17" s="10"/>
      <c r="H17" s="11">
        <v>1169768404</v>
      </c>
      <c r="I17" s="143">
        <f t="shared" si="2"/>
        <v>5.2541403049167962E-2</v>
      </c>
      <c r="J17" s="141"/>
      <c r="K17" s="144">
        <v>401538819.98000002</v>
      </c>
      <c r="L17" s="143">
        <v>2.9040250147501188E-2</v>
      </c>
      <c r="M17" s="143">
        <f t="shared" si="0"/>
        <v>1.9132137312608135</v>
      </c>
      <c r="N17" s="145"/>
      <c r="O17" s="149">
        <v>954056278.98000002</v>
      </c>
      <c r="P17" s="143">
        <v>5.2934971358607613E-2</v>
      </c>
      <c r="Q17" s="143">
        <f t="shared" si="1"/>
        <v>0.22610000035912137</v>
      </c>
    </row>
    <row r="18" spans="1:17" ht="13.2" customHeight="1" x14ac:dyDescent="0.25">
      <c r="A18" s="146">
        <v>3</v>
      </c>
      <c r="B18" s="104" t="s">
        <v>11</v>
      </c>
      <c r="C18" s="25"/>
      <c r="D18" s="25"/>
      <c r="E18" s="25"/>
      <c r="F18" s="105" t="s">
        <v>31</v>
      </c>
      <c r="G18" s="105"/>
      <c r="H18" s="19">
        <v>2752602417</v>
      </c>
      <c r="I18" s="147">
        <f t="shared" si="2"/>
        <v>0.12363609115374166</v>
      </c>
      <c r="J18" s="141"/>
      <c r="K18" s="144">
        <v>1352451301.3900001</v>
      </c>
      <c r="L18" s="143">
        <v>9.7812520609178888E-2</v>
      </c>
      <c r="M18" s="143">
        <f t="shared" si="0"/>
        <v>1.0352691547347956</v>
      </c>
      <c r="N18" s="145"/>
      <c r="O18" s="149">
        <v>2245006457.3900003</v>
      </c>
      <c r="P18" s="143">
        <v>0.12456220365624787</v>
      </c>
      <c r="Q18" s="143">
        <f t="shared" si="1"/>
        <v>0.22609999981920792</v>
      </c>
    </row>
    <row r="19" spans="1:17" ht="13.2" customHeight="1" x14ac:dyDescent="0.25">
      <c r="A19" s="140">
        <v>3</v>
      </c>
      <c r="B19" s="69" t="s">
        <v>12</v>
      </c>
      <c r="C19" s="13"/>
      <c r="D19" s="13"/>
      <c r="E19" s="13"/>
      <c r="F19" s="10" t="s">
        <v>32</v>
      </c>
      <c r="G19" s="10"/>
      <c r="H19" s="11">
        <v>613050</v>
      </c>
      <c r="I19" s="143">
        <f t="shared" si="2"/>
        <v>2.7535798564185203E-5</v>
      </c>
      <c r="J19" s="141"/>
      <c r="K19" s="144">
        <v>50000</v>
      </c>
      <c r="L19" s="143">
        <v>3.616119874654664E-6</v>
      </c>
      <c r="M19" s="143">
        <f t="shared" si="0"/>
        <v>11.260999999999999</v>
      </c>
      <c r="N19" s="145"/>
      <c r="O19" s="149">
        <v>50000</v>
      </c>
      <c r="P19" s="143">
        <v>2.7742059103264542E-6</v>
      </c>
      <c r="Q19" s="143">
        <f t="shared" si="1"/>
        <v>11.260999999999999</v>
      </c>
    </row>
    <row r="20" spans="1:17" ht="13.2" customHeight="1" x14ac:dyDescent="0.25">
      <c r="A20" s="140">
        <v>3</v>
      </c>
      <c r="B20" s="69" t="s">
        <v>13</v>
      </c>
      <c r="C20" s="13"/>
      <c r="D20" s="13"/>
      <c r="E20" s="13"/>
      <c r="F20" s="10" t="s">
        <v>33</v>
      </c>
      <c r="G20" s="10"/>
      <c r="H20" s="11">
        <v>7111380</v>
      </c>
      <c r="I20" s="143">
        <f t="shared" si="2"/>
        <v>3.1941526334454835E-4</v>
      </c>
      <c r="J20" s="141"/>
      <c r="K20" s="144">
        <v>7775040</v>
      </c>
      <c r="L20" s="143">
        <v>5.6230953340469995E-4</v>
      </c>
      <c r="M20" s="143">
        <f t="shared" si="0"/>
        <v>-8.5357760217310785E-2</v>
      </c>
      <c r="N20" s="145"/>
      <c r="O20" s="149">
        <v>7775040</v>
      </c>
      <c r="P20" s="143">
        <v>4.3139123842049189E-4</v>
      </c>
      <c r="Q20" s="143">
        <f t="shared" si="1"/>
        <v>-8.5357760217310785E-2</v>
      </c>
    </row>
    <row r="21" spans="1:17" ht="13.2" customHeight="1" x14ac:dyDescent="0.25">
      <c r="A21" s="140">
        <v>3</v>
      </c>
      <c r="B21" s="69" t="s">
        <v>14</v>
      </c>
      <c r="C21" s="13"/>
      <c r="D21" s="13"/>
      <c r="E21" s="13"/>
      <c r="F21" s="10" t="s">
        <v>34</v>
      </c>
      <c r="G21" s="10"/>
      <c r="H21" s="11">
        <v>109984225</v>
      </c>
      <c r="I21" s="143">
        <f t="shared" si="2"/>
        <v>4.9400594810178984E-3</v>
      </c>
      <c r="J21" s="141"/>
      <c r="K21" s="144">
        <v>100183433.79000001</v>
      </c>
      <c r="L21" s="143">
        <v>7.2455061207833734E-3</v>
      </c>
      <c r="M21" s="143">
        <f t="shared" si="0"/>
        <v>9.7828461645105724E-2</v>
      </c>
      <c r="N21" s="145"/>
      <c r="O21" s="149">
        <v>100183433.79000001</v>
      </c>
      <c r="P21" s="143">
        <v>5.55858948274034E-3</v>
      </c>
      <c r="Q21" s="143">
        <f t="shared" si="1"/>
        <v>9.7828461645105724E-2</v>
      </c>
    </row>
    <row r="22" spans="1:17" ht="13.2" customHeight="1" x14ac:dyDescent="0.25">
      <c r="A22" s="140">
        <v>4</v>
      </c>
      <c r="B22" s="69" t="s">
        <v>15</v>
      </c>
      <c r="C22" s="13"/>
      <c r="D22" s="13"/>
      <c r="E22" s="13"/>
      <c r="F22" s="13"/>
      <c r="G22" s="10" t="s">
        <v>35</v>
      </c>
      <c r="H22" s="11">
        <v>7479210</v>
      </c>
      <c r="I22" s="143">
        <f t="shared" si="2"/>
        <v>3.3593674248305947E-4</v>
      </c>
      <c r="J22" s="141"/>
      <c r="K22" s="144">
        <v>2775590.53</v>
      </c>
      <c r="L22" s="143">
        <v>2.0073736158872545E-4</v>
      </c>
      <c r="M22" s="143">
        <f t="shared" si="0"/>
        <v>1.6946373822654599</v>
      </c>
      <c r="N22" s="145"/>
      <c r="O22" s="149">
        <v>2775590.53</v>
      </c>
      <c r="P22" s="143">
        <v>1.5400119305944269E-4</v>
      </c>
      <c r="Q22" s="143">
        <f t="shared" si="1"/>
        <v>1.6946373822654599</v>
      </c>
    </row>
    <row r="23" spans="1:17" ht="13.2" customHeight="1" x14ac:dyDescent="0.25">
      <c r="A23" s="140">
        <v>4</v>
      </c>
      <c r="B23" s="69" t="s">
        <v>16</v>
      </c>
      <c r="C23" s="13"/>
      <c r="D23" s="13"/>
      <c r="E23" s="13"/>
      <c r="F23" s="13"/>
      <c r="G23" s="10" t="s">
        <v>36</v>
      </c>
      <c r="H23" s="11">
        <v>36783</v>
      </c>
      <c r="I23" s="143">
        <f t="shared" si="2"/>
        <v>1.6521479138511123E-6</v>
      </c>
      <c r="J23" s="141"/>
      <c r="K23" s="144">
        <v>1</v>
      </c>
      <c r="L23" s="143">
        <v>7.2322397493093281E-11</v>
      </c>
      <c r="M23" s="143">
        <f t="shared" si="0"/>
        <v>36782</v>
      </c>
      <c r="N23" s="145"/>
      <c r="O23" s="149">
        <v>1</v>
      </c>
      <c r="P23" s="143">
        <v>5.5484118206529083E-11</v>
      </c>
      <c r="Q23" s="143">
        <f t="shared" si="1"/>
        <v>36782</v>
      </c>
    </row>
    <row r="24" spans="1:17" ht="13.2" customHeight="1" x14ac:dyDescent="0.25">
      <c r="A24" s="140">
        <v>4</v>
      </c>
      <c r="B24" s="69" t="s">
        <v>17</v>
      </c>
      <c r="C24" s="13"/>
      <c r="D24" s="13"/>
      <c r="E24" s="13"/>
      <c r="F24" s="13"/>
      <c r="G24" s="10" t="s">
        <v>37</v>
      </c>
      <c r="H24" s="11">
        <v>15203640</v>
      </c>
      <c r="I24" s="143">
        <f t="shared" si="2"/>
        <v>6.8288780439179305E-4</v>
      </c>
      <c r="J24" s="141"/>
      <c r="K24" s="144">
        <v>10011619.199999999</v>
      </c>
      <c r="L24" s="143">
        <v>7.2406430333188452E-4</v>
      </c>
      <c r="M24" s="143">
        <f t="shared" si="0"/>
        <v>0.51859950885866701</v>
      </c>
      <c r="N24" s="145"/>
      <c r="O24" s="149">
        <v>10011619.199999999</v>
      </c>
      <c r="P24" s="143">
        <v>5.5548586313155612E-4</v>
      </c>
      <c r="Q24" s="143">
        <f t="shared" si="1"/>
        <v>0.51859950885866701</v>
      </c>
    </row>
    <row r="25" spans="1:17" ht="13.2" customHeight="1" x14ac:dyDescent="0.25">
      <c r="A25" s="140">
        <v>4</v>
      </c>
      <c r="B25" s="12" t="s">
        <v>115</v>
      </c>
      <c r="C25" s="13"/>
      <c r="D25" s="13"/>
      <c r="E25" s="13"/>
      <c r="F25" s="13"/>
      <c r="G25" s="13" t="s">
        <v>116</v>
      </c>
      <c r="H25" s="14">
        <v>40229500</v>
      </c>
      <c r="I25" s="143">
        <f t="shared" si="2"/>
        <v>1.8069511595104619E-3</v>
      </c>
      <c r="J25" s="141"/>
      <c r="K25" s="144">
        <v>1618752</v>
      </c>
      <c r="L25" s="143">
        <v>1.1707202558673974E-4</v>
      </c>
      <c r="M25" s="143">
        <f t="shared" si="0"/>
        <v>23.852170066816907</v>
      </c>
      <c r="N25" s="145"/>
      <c r="O25" s="149">
        <v>1618752</v>
      </c>
      <c r="P25" s="143">
        <v>8.9815027315055362E-5</v>
      </c>
      <c r="Q25" s="143">
        <f t="shared" si="1"/>
        <v>23.852170066816907</v>
      </c>
    </row>
    <row r="26" spans="1:17" ht="13.2" customHeight="1" x14ac:dyDescent="0.25">
      <c r="A26" s="140">
        <v>4</v>
      </c>
      <c r="B26" s="12" t="s">
        <v>117</v>
      </c>
      <c r="C26" s="13"/>
      <c r="D26" s="13"/>
      <c r="E26" s="13"/>
      <c r="F26" s="13"/>
      <c r="G26" s="13" t="s">
        <v>118</v>
      </c>
      <c r="H26" s="14">
        <v>35000000</v>
      </c>
      <c r="I26" s="143">
        <f t="shared" si="2"/>
        <v>1.5720625556585632E-3</v>
      </c>
      <c r="J26" s="141"/>
      <c r="K26" s="144">
        <v>82451154.819999993</v>
      </c>
      <c r="L26" s="143">
        <v>5.9630651926566138E-3</v>
      </c>
      <c r="M26" s="143">
        <f t="shared" si="0"/>
        <v>-0.57550624880380541</v>
      </c>
      <c r="N26" s="145"/>
      <c r="O26" s="149">
        <v>82451154.819999993</v>
      </c>
      <c r="P26" s="143">
        <v>4.5747296202977095E-3</v>
      </c>
      <c r="Q26" s="143">
        <f t="shared" si="1"/>
        <v>-0.57550624880380541</v>
      </c>
    </row>
    <row r="27" spans="1:17" ht="13.2" customHeight="1" x14ac:dyDescent="0.25">
      <c r="A27" s="140">
        <v>4</v>
      </c>
      <c r="B27" s="12" t="s">
        <v>119</v>
      </c>
      <c r="C27" s="13"/>
      <c r="D27" s="13"/>
      <c r="E27" s="13"/>
      <c r="F27" s="13"/>
      <c r="G27" s="13" t="s">
        <v>120</v>
      </c>
      <c r="H27" s="14">
        <v>12035091</v>
      </c>
      <c r="I27" s="143">
        <f t="shared" si="2"/>
        <v>5.405690261440964E-4</v>
      </c>
      <c r="J27" s="141"/>
      <c r="K27" s="144">
        <v>3326316.24</v>
      </c>
      <c r="L27" s="143">
        <v>2.4056716529701147E-4</v>
      </c>
      <c r="M27" s="143">
        <f t="shared" si="0"/>
        <v>2.6181439561501221</v>
      </c>
      <c r="N27" s="145"/>
      <c r="O27" s="149">
        <v>3326316.24</v>
      </c>
      <c r="P27" s="143">
        <v>1.8455772345245738E-4</v>
      </c>
      <c r="Q27" s="143">
        <f t="shared" si="1"/>
        <v>2.6181439561501221</v>
      </c>
    </row>
    <row r="28" spans="1:17" ht="13.2" customHeight="1" x14ac:dyDescent="0.25">
      <c r="A28" s="140">
        <v>3</v>
      </c>
      <c r="B28" s="12" t="s">
        <v>121</v>
      </c>
      <c r="C28" s="13"/>
      <c r="D28" s="13"/>
      <c r="E28" s="13"/>
      <c r="F28" s="13" t="s">
        <v>122</v>
      </c>
      <c r="G28" s="13"/>
      <c r="H28" s="14">
        <v>592328910</v>
      </c>
      <c r="I28" s="143">
        <f t="shared" si="2"/>
        <v>2.6605088572715745E-2</v>
      </c>
      <c r="J28" s="141"/>
      <c r="K28" s="144">
        <v>323163105.73000002</v>
      </c>
      <c r="L28" s="143">
        <v>2.3371930587707593E-2</v>
      </c>
      <c r="M28" s="143">
        <f t="shared" si="0"/>
        <v>0.83291006769468812</v>
      </c>
      <c r="N28" s="145"/>
      <c r="O28" s="149">
        <v>323163105.73000002</v>
      </c>
      <c r="P28" s="143">
        <v>1.7930419958312377E-2</v>
      </c>
      <c r="Q28" s="143">
        <f t="shared" si="1"/>
        <v>0.83291006769468812</v>
      </c>
    </row>
    <row r="29" spans="1:17" ht="13.2" customHeight="1" x14ac:dyDescent="0.25">
      <c r="A29" s="140">
        <v>3</v>
      </c>
      <c r="B29" s="12" t="s">
        <v>123</v>
      </c>
      <c r="C29" s="13"/>
      <c r="D29" s="13"/>
      <c r="E29" s="13"/>
      <c r="F29" s="13" t="s">
        <v>124</v>
      </c>
      <c r="G29" s="13"/>
      <c r="H29" s="14">
        <v>14713200</v>
      </c>
      <c r="I29" s="143">
        <f t="shared" si="2"/>
        <v>6.6085916554044493E-4</v>
      </c>
      <c r="J29" s="141"/>
      <c r="K29" s="144">
        <v>13877156.869999999</v>
      </c>
      <c r="L29" s="143">
        <v>1.0036292552261501E-3</v>
      </c>
      <c r="M29" s="143">
        <f t="shared" si="0"/>
        <v>6.0245995475296521E-2</v>
      </c>
      <c r="N29" s="145"/>
      <c r="O29" s="149">
        <v>13877156.869999999</v>
      </c>
      <c r="P29" s="143">
        <v>7.6996181214562711E-4</v>
      </c>
      <c r="Q29" s="143">
        <f t="shared" si="1"/>
        <v>6.0245995475296521E-2</v>
      </c>
    </row>
    <row r="30" spans="1:17" ht="13.2" customHeight="1" x14ac:dyDescent="0.25">
      <c r="A30" s="140">
        <v>3</v>
      </c>
      <c r="B30" s="12" t="s">
        <v>125</v>
      </c>
      <c r="C30" s="13"/>
      <c r="D30" s="13"/>
      <c r="E30" s="13"/>
      <c r="F30" s="13" t="s">
        <v>126</v>
      </c>
      <c r="G30" s="13"/>
      <c r="H30" s="14">
        <v>1</v>
      </c>
      <c r="I30" s="143">
        <f t="shared" si="2"/>
        <v>4.491607301881609E-11</v>
      </c>
      <c r="J30" s="141"/>
      <c r="K30" s="144">
        <v>1</v>
      </c>
      <c r="L30" s="143">
        <v>7.2322397493093281E-11</v>
      </c>
      <c r="M30" s="143">
        <f t="shared" si="0"/>
        <v>0</v>
      </c>
      <c r="N30" s="145"/>
      <c r="O30" s="149">
        <v>1</v>
      </c>
      <c r="P30" s="143">
        <v>5.5484118206529083E-11</v>
      </c>
      <c r="Q30" s="143">
        <f t="shared" si="1"/>
        <v>0</v>
      </c>
    </row>
    <row r="31" spans="1:17" ht="13.2" customHeight="1" x14ac:dyDescent="0.25">
      <c r="A31" s="140">
        <v>3</v>
      </c>
      <c r="B31" s="12" t="s">
        <v>127</v>
      </c>
      <c r="C31" s="13"/>
      <c r="D31" s="13"/>
      <c r="E31" s="13"/>
      <c r="F31" s="13" t="s">
        <v>128</v>
      </c>
      <c r="G31" s="13"/>
      <c r="H31" s="14">
        <v>1</v>
      </c>
      <c r="I31" s="143">
        <f t="shared" si="2"/>
        <v>4.491607301881609E-11</v>
      </c>
      <c r="J31" s="141"/>
      <c r="K31" s="144">
        <v>1</v>
      </c>
      <c r="L31" s="143">
        <v>7.2322397493093281E-11</v>
      </c>
      <c r="M31" s="143">
        <f t="shared" si="0"/>
        <v>0</v>
      </c>
      <c r="N31" s="145"/>
      <c r="O31" s="149">
        <v>1</v>
      </c>
      <c r="P31" s="143">
        <v>5.5484118206529083E-11</v>
      </c>
      <c r="Q31" s="143">
        <f t="shared" si="1"/>
        <v>0</v>
      </c>
    </row>
    <row r="32" spans="1:17" ht="13.2" customHeight="1" x14ac:dyDescent="0.25">
      <c r="A32" s="140">
        <v>3</v>
      </c>
      <c r="B32" s="12" t="s">
        <v>129</v>
      </c>
      <c r="C32" s="13"/>
      <c r="D32" s="13"/>
      <c r="E32" s="13"/>
      <c r="F32" s="13" t="s">
        <v>130</v>
      </c>
      <c r="G32" s="13"/>
      <c r="H32" s="14">
        <v>15571470</v>
      </c>
      <c r="I32" s="143">
        <f t="shared" si="2"/>
        <v>6.9940928353030417E-4</v>
      </c>
      <c r="J32" s="141"/>
      <c r="K32" s="144">
        <v>3142195.2000000002</v>
      </c>
      <c r="L32" s="143">
        <v>2.2725109025528974E-4</v>
      </c>
      <c r="M32" s="143">
        <f t="shared" si="0"/>
        <v>3.9556023763259516</v>
      </c>
      <c r="N32" s="145"/>
      <c r="O32" s="149">
        <v>3142195.2000000002</v>
      </c>
      <c r="P32" s="143">
        <v>1.7434192990478829E-4</v>
      </c>
      <c r="Q32" s="143">
        <f t="shared" si="1"/>
        <v>3.9556023763259516</v>
      </c>
    </row>
    <row r="33" spans="1:17" ht="13.2" customHeight="1" x14ac:dyDescent="0.25">
      <c r="A33" s="140">
        <v>3</v>
      </c>
      <c r="B33" s="12" t="s">
        <v>131</v>
      </c>
      <c r="C33" s="13"/>
      <c r="D33" s="13"/>
      <c r="E33" s="13"/>
      <c r="F33" s="13" t="s">
        <v>132</v>
      </c>
      <c r="G33" s="13"/>
      <c r="H33" s="14">
        <v>1209179820</v>
      </c>
      <c r="I33" s="143">
        <f t="shared" si="2"/>
        <v>5.4311609087998897E-2</v>
      </c>
      <c r="J33" s="141"/>
      <c r="K33" s="144">
        <v>974370729.10000002</v>
      </c>
      <c r="L33" s="143">
        <v>7.046882717560532E-2</v>
      </c>
      <c r="M33" s="143">
        <f t="shared" si="0"/>
        <v>0.24098537023673394</v>
      </c>
      <c r="N33" s="145"/>
      <c r="O33" s="149">
        <v>974370729.10000002</v>
      </c>
      <c r="P33" s="143">
        <v>5.406210071036633E-2</v>
      </c>
      <c r="Q33" s="143">
        <f t="shared" si="1"/>
        <v>0.24098537023673394</v>
      </c>
    </row>
    <row r="34" spans="1:17" ht="13.2" customHeight="1" x14ac:dyDescent="0.25">
      <c r="A34" s="140">
        <v>3</v>
      </c>
      <c r="B34" s="12" t="s">
        <v>133</v>
      </c>
      <c r="C34" s="13"/>
      <c r="D34" s="13"/>
      <c r="E34" s="13"/>
      <c r="F34" s="13" t="s">
        <v>134</v>
      </c>
      <c r="G34" s="13"/>
      <c r="H34" s="14">
        <v>331905270</v>
      </c>
      <c r="I34" s="143">
        <f t="shared" si="2"/>
        <v>1.490788134264987E-2</v>
      </c>
      <c r="J34" s="141"/>
      <c r="K34" s="144">
        <v>236749092.66999999</v>
      </c>
      <c r="L34" s="143">
        <v>1.7122261986208916E-2</v>
      </c>
      <c r="M34" s="143">
        <f t="shared" si="0"/>
        <v>0.40192837174939622</v>
      </c>
      <c r="N34" s="145"/>
      <c r="O34" s="149">
        <v>236749092.66999999</v>
      </c>
      <c r="P34" s="143">
        <v>1.3135814642990788E-2</v>
      </c>
      <c r="Q34" s="143">
        <f t="shared" si="1"/>
        <v>0.40192837174939622</v>
      </c>
    </row>
    <row r="35" spans="1:17" ht="13.2" customHeight="1" x14ac:dyDescent="0.25">
      <c r="A35" s="140">
        <v>3</v>
      </c>
      <c r="B35" s="12" t="s">
        <v>135</v>
      </c>
      <c r="C35" s="13"/>
      <c r="D35" s="13"/>
      <c r="E35" s="13"/>
      <c r="F35" s="13" t="s">
        <v>136</v>
      </c>
      <c r="G35" s="13"/>
      <c r="H35" s="14">
        <v>7111380</v>
      </c>
      <c r="I35" s="143">
        <f t="shared" si="2"/>
        <v>3.1941526334454835E-4</v>
      </c>
      <c r="J35" s="141"/>
      <c r="K35" s="144">
        <v>17635652.949999999</v>
      </c>
      <c r="L35" s="143">
        <v>1.2754527027001431E-3</v>
      </c>
      <c r="M35" s="143">
        <f t="shared" si="0"/>
        <v>-0.59676117350676261</v>
      </c>
      <c r="N35" s="145"/>
      <c r="O35" s="149">
        <v>17635652.949999999</v>
      </c>
      <c r="P35" s="143">
        <v>9.7849865292712335E-4</v>
      </c>
      <c r="Q35" s="143">
        <f t="shared" si="1"/>
        <v>-0.59676117350676261</v>
      </c>
    </row>
    <row r="36" spans="1:17" ht="13.2" customHeight="1" x14ac:dyDescent="0.25">
      <c r="A36" s="140">
        <v>3</v>
      </c>
      <c r="B36" s="12" t="s">
        <v>137</v>
      </c>
      <c r="C36" s="13"/>
      <c r="D36" s="13"/>
      <c r="E36" s="13"/>
      <c r="F36" s="13" t="s">
        <v>138</v>
      </c>
      <c r="G36" s="13"/>
      <c r="H36" s="14">
        <v>34698630</v>
      </c>
      <c r="I36" s="143">
        <f t="shared" si="2"/>
        <v>1.5585261987328825E-3</v>
      </c>
      <c r="J36" s="141"/>
      <c r="K36" s="144">
        <v>322260.73</v>
      </c>
      <c r="L36" s="143">
        <v>2.330666861147441E-5</v>
      </c>
      <c r="M36" s="143">
        <f t="shared" si="0"/>
        <v>106.67253583767405</v>
      </c>
      <c r="N36" s="145"/>
      <c r="O36" s="149">
        <v>322260.73</v>
      </c>
      <c r="P36" s="143">
        <v>1.7880352436642351E-5</v>
      </c>
      <c r="Q36" s="143">
        <f t="shared" si="1"/>
        <v>106.67253583767405</v>
      </c>
    </row>
    <row r="37" spans="1:17" ht="13.2" customHeight="1" x14ac:dyDescent="0.25">
      <c r="A37" s="140">
        <v>3</v>
      </c>
      <c r="B37" s="12" t="s">
        <v>139</v>
      </c>
      <c r="C37" s="13"/>
      <c r="D37" s="13"/>
      <c r="E37" s="13"/>
      <c r="F37" s="13" t="s">
        <v>140</v>
      </c>
      <c r="G37" s="13"/>
      <c r="H37" s="14">
        <v>217745359</v>
      </c>
      <c r="I37" s="143">
        <f t="shared" si="2"/>
        <v>9.7802664443523233E-3</v>
      </c>
      <c r="J37" s="141"/>
      <c r="K37" s="144">
        <v>386387789.02999997</v>
      </c>
      <c r="L37" s="143">
        <v>2.7944491264705124E-2</v>
      </c>
      <c r="M37" s="143">
        <f t="shared" si="0"/>
        <v>-0.43645900522209879</v>
      </c>
      <c r="N37" s="145"/>
      <c r="O37" s="149">
        <v>386387789.02999997</v>
      </c>
      <c r="P37" s="143">
        <v>2.1438385760099939E-2</v>
      </c>
      <c r="Q37" s="143">
        <f t="shared" si="1"/>
        <v>-0.43645900522209879</v>
      </c>
    </row>
    <row r="38" spans="1:17" ht="13.2" customHeight="1" x14ac:dyDescent="0.25">
      <c r="A38" s="140">
        <v>4</v>
      </c>
      <c r="B38" s="12" t="s">
        <v>141</v>
      </c>
      <c r="C38" s="13"/>
      <c r="D38" s="13"/>
      <c r="E38" s="13"/>
      <c r="F38" s="13"/>
      <c r="G38" s="13" t="s">
        <v>142</v>
      </c>
      <c r="H38" s="14">
        <v>167362650</v>
      </c>
      <c r="I38" s="143">
        <f t="shared" si="2"/>
        <v>7.5172730080225606E-3</v>
      </c>
      <c r="J38" s="141"/>
      <c r="K38" s="144">
        <v>93023539.349999994</v>
      </c>
      <c r="L38" s="143">
        <v>6.7276853890851042E-3</v>
      </c>
      <c r="M38" s="143">
        <f t="shared" si="0"/>
        <v>0.79914300368963564</v>
      </c>
      <c r="N38" s="145"/>
      <c r="O38" s="149">
        <v>93023539.349999994</v>
      </c>
      <c r="P38" s="143">
        <v>5.1613290532851091E-3</v>
      </c>
      <c r="Q38" s="143">
        <f t="shared" si="1"/>
        <v>0.79914300368963564</v>
      </c>
    </row>
    <row r="39" spans="1:17" ht="13.2" customHeight="1" x14ac:dyDescent="0.25">
      <c r="A39" s="140">
        <v>4</v>
      </c>
      <c r="B39" s="12" t="s">
        <v>143</v>
      </c>
      <c r="C39" s="13"/>
      <c r="D39" s="13"/>
      <c r="E39" s="13"/>
      <c r="F39" s="13"/>
      <c r="G39" s="13" t="s">
        <v>144</v>
      </c>
      <c r="H39" s="14">
        <v>1593930</v>
      </c>
      <c r="I39" s="143">
        <f t="shared" si="2"/>
        <v>7.1593076266881527E-5</v>
      </c>
      <c r="J39" s="141"/>
      <c r="K39" s="144">
        <v>12365602.939999999</v>
      </c>
      <c r="L39" s="143">
        <v>8.9431005106844293E-4</v>
      </c>
      <c r="M39" s="143">
        <f t="shared" si="0"/>
        <v>-0.87109969422970979</v>
      </c>
      <c r="N39" s="145"/>
      <c r="O39" s="149">
        <v>12365602.939999999</v>
      </c>
      <c r="P39" s="143">
        <v>6.8609457521796359E-4</v>
      </c>
      <c r="Q39" s="143">
        <f t="shared" si="1"/>
        <v>-0.87109969422970979</v>
      </c>
    </row>
    <row r="40" spans="1:17" ht="13.2" customHeight="1" x14ac:dyDescent="0.25">
      <c r="A40" s="140">
        <v>4</v>
      </c>
      <c r="B40" s="12" t="s">
        <v>145</v>
      </c>
      <c r="C40" s="13"/>
      <c r="D40" s="13"/>
      <c r="E40" s="13"/>
      <c r="F40" s="13"/>
      <c r="G40" s="13" t="s">
        <v>146</v>
      </c>
      <c r="H40" s="14">
        <v>1</v>
      </c>
      <c r="I40" s="143">
        <f t="shared" si="2"/>
        <v>4.491607301881609E-11</v>
      </c>
      <c r="J40" s="141"/>
      <c r="K40" s="144">
        <v>200000000</v>
      </c>
      <c r="L40" s="143">
        <v>1.4464479498618656E-2</v>
      </c>
      <c r="M40" s="143">
        <f t="shared" si="0"/>
        <v>-0.99999999500000003</v>
      </c>
      <c r="N40" s="145"/>
      <c r="O40" s="149">
        <v>200000000</v>
      </c>
      <c r="P40" s="143">
        <v>1.1096823641305816E-2</v>
      </c>
      <c r="Q40" s="143">
        <f t="shared" si="1"/>
        <v>-0.99999999500000003</v>
      </c>
    </row>
    <row r="41" spans="1:17" ht="13.2" customHeight="1" x14ac:dyDescent="0.25">
      <c r="A41" s="140">
        <v>4</v>
      </c>
      <c r="B41" s="12" t="s">
        <v>147</v>
      </c>
      <c r="C41" s="13"/>
      <c r="D41" s="13"/>
      <c r="E41" s="13"/>
      <c r="F41" s="13"/>
      <c r="G41" s="13" t="s">
        <v>148</v>
      </c>
      <c r="H41" s="14">
        <v>39041</v>
      </c>
      <c r="I41" s="143">
        <f t="shared" si="2"/>
        <v>1.753568406727599E-6</v>
      </c>
      <c r="J41" s="141"/>
      <c r="K41" s="144">
        <v>31842</v>
      </c>
      <c r="L41" s="143">
        <v>2.3028897809750762E-6</v>
      </c>
      <c r="M41" s="143">
        <f t="shared" si="0"/>
        <v>0.22608504490923931</v>
      </c>
      <c r="N41" s="145"/>
      <c r="O41" s="149">
        <v>31842</v>
      </c>
      <c r="P41" s="143">
        <v>1.766725291932299E-6</v>
      </c>
      <c r="Q41" s="143">
        <f t="shared" si="1"/>
        <v>0.22608504490923931</v>
      </c>
    </row>
    <row r="42" spans="1:17" ht="13.2" customHeight="1" x14ac:dyDescent="0.25">
      <c r="A42" s="140">
        <v>4</v>
      </c>
      <c r="B42" s="12" t="s">
        <v>149</v>
      </c>
      <c r="C42" s="13"/>
      <c r="D42" s="13"/>
      <c r="E42" s="13"/>
      <c r="F42" s="13"/>
      <c r="G42" s="13" t="s">
        <v>150</v>
      </c>
      <c r="H42" s="14">
        <v>1</v>
      </c>
      <c r="I42" s="143">
        <f t="shared" si="2"/>
        <v>4.491607301881609E-11</v>
      </c>
      <c r="J42" s="141"/>
      <c r="K42" s="144">
        <v>1</v>
      </c>
      <c r="L42" s="143">
        <v>7.2322397493093281E-11</v>
      </c>
      <c r="M42" s="143">
        <f t="shared" si="0"/>
        <v>0</v>
      </c>
      <c r="N42" s="145"/>
      <c r="O42" s="149">
        <v>1</v>
      </c>
      <c r="P42" s="143">
        <v>5.5484118206529083E-11</v>
      </c>
      <c r="Q42" s="143">
        <f t="shared" si="1"/>
        <v>0</v>
      </c>
    </row>
    <row r="43" spans="1:17" ht="13.2" customHeight="1" x14ac:dyDescent="0.25">
      <c r="A43" s="140">
        <v>4</v>
      </c>
      <c r="B43" s="12" t="s">
        <v>151</v>
      </c>
      <c r="C43" s="13"/>
      <c r="D43" s="13"/>
      <c r="E43" s="13"/>
      <c r="F43" s="13"/>
      <c r="G43" s="13" t="s">
        <v>152</v>
      </c>
      <c r="H43" s="14">
        <v>3187860</v>
      </c>
      <c r="I43" s="143">
        <f t="shared" si="2"/>
        <v>1.4318615253376305E-4</v>
      </c>
      <c r="J43" s="141"/>
      <c r="K43" s="144">
        <v>708672</v>
      </c>
      <c r="L43" s="143">
        <v>5.12528580762254E-5</v>
      </c>
      <c r="M43" s="143">
        <f t="shared" si="0"/>
        <v>3.4983574911947981</v>
      </c>
      <c r="N43" s="145"/>
      <c r="O43" s="149">
        <v>708672</v>
      </c>
      <c r="P43" s="143">
        <v>3.9320041017657379E-5</v>
      </c>
      <c r="Q43" s="143">
        <f t="shared" si="1"/>
        <v>3.4983574911947981</v>
      </c>
    </row>
    <row r="44" spans="1:17" ht="13.2" customHeight="1" x14ac:dyDescent="0.25">
      <c r="A44" s="140">
        <v>4</v>
      </c>
      <c r="B44" s="12" t="s">
        <v>153</v>
      </c>
      <c r="C44" s="13"/>
      <c r="D44" s="13"/>
      <c r="E44" s="13"/>
      <c r="F44" s="13"/>
      <c r="G44" s="13" t="s">
        <v>154</v>
      </c>
      <c r="H44" s="14">
        <v>23982516</v>
      </c>
      <c r="I44" s="143">
        <f t="shared" si="2"/>
        <v>1.0772004398309251E-3</v>
      </c>
      <c r="J44" s="141"/>
      <c r="K44" s="144">
        <v>5799443.7300000004</v>
      </c>
      <c r="L44" s="143">
        <v>4.1942967467988756E-4</v>
      </c>
      <c r="M44" s="143">
        <f t="shared" si="0"/>
        <v>3.1353131639058072</v>
      </c>
      <c r="N44" s="145"/>
      <c r="O44" s="149">
        <v>5799443.7300000004</v>
      </c>
      <c r="P44" s="143">
        <v>3.2177702144743398E-4</v>
      </c>
      <c r="Q44" s="143">
        <f t="shared" si="1"/>
        <v>3.1353131639058072</v>
      </c>
    </row>
    <row r="45" spans="1:17" ht="13.2" customHeight="1" x14ac:dyDescent="0.25">
      <c r="A45" s="140">
        <v>4</v>
      </c>
      <c r="B45" s="12" t="s">
        <v>155</v>
      </c>
      <c r="C45" s="13"/>
      <c r="D45" s="13"/>
      <c r="E45" s="13"/>
      <c r="F45" s="13"/>
      <c r="G45" s="13" t="s">
        <v>156</v>
      </c>
      <c r="H45" s="14">
        <v>613050</v>
      </c>
      <c r="I45" s="143">
        <f t="shared" si="2"/>
        <v>2.7535798564185203E-5</v>
      </c>
      <c r="J45" s="141"/>
      <c r="K45" s="144">
        <v>2153472</v>
      </c>
      <c r="L45" s="143">
        <v>1.5574425797424657E-4</v>
      </c>
      <c r="M45" s="143">
        <f t="shared" si="0"/>
        <v>-0.71532018990727531</v>
      </c>
      <c r="N45" s="145"/>
      <c r="O45" s="149">
        <v>2153472</v>
      </c>
      <c r="P45" s="143">
        <v>1.194834950024506E-4</v>
      </c>
      <c r="Q45" s="143">
        <f t="shared" si="1"/>
        <v>-0.71532018990727531</v>
      </c>
    </row>
    <row r="46" spans="1:17" ht="13.2" customHeight="1" x14ac:dyDescent="0.25">
      <c r="A46" s="140">
        <v>4</v>
      </c>
      <c r="B46" s="12" t="s">
        <v>157</v>
      </c>
      <c r="C46" s="13"/>
      <c r="D46" s="13"/>
      <c r="E46" s="13"/>
      <c r="F46" s="13"/>
      <c r="G46" s="13" t="s">
        <v>158</v>
      </c>
      <c r="H46" s="14">
        <v>2452200</v>
      </c>
      <c r="I46" s="143">
        <f t="shared" si="2"/>
        <v>1.1014319425674081E-4</v>
      </c>
      <c r="J46" s="141"/>
      <c r="K46" s="144">
        <v>3297216</v>
      </c>
      <c r="L46" s="143">
        <v>2.3846256617258705E-4</v>
      </c>
      <c r="M46" s="143">
        <f t="shared" si="0"/>
        <v>-0.2562816630757585</v>
      </c>
      <c r="N46" s="145"/>
      <c r="O46" s="149">
        <v>3297216</v>
      </c>
      <c r="P46" s="143">
        <v>1.8294312229645901E-4</v>
      </c>
      <c r="Q46" s="143">
        <f t="shared" si="1"/>
        <v>-0.2562816630757585</v>
      </c>
    </row>
    <row r="47" spans="1:17" ht="13.2" customHeight="1" x14ac:dyDescent="0.25">
      <c r="A47" s="140">
        <v>4</v>
      </c>
      <c r="B47" s="12" t="s">
        <v>159</v>
      </c>
      <c r="C47" s="13"/>
      <c r="D47" s="13"/>
      <c r="E47" s="13"/>
      <c r="F47" s="13"/>
      <c r="G47" s="13" t="s">
        <v>160</v>
      </c>
      <c r="H47" s="14">
        <v>122610</v>
      </c>
      <c r="I47" s="143">
        <f t="shared" si="2"/>
        <v>5.5071597128370413E-6</v>
      </c>
      <c r="J47" s="141"/>
      <c r="K47" s="144">
        <v>4608000</v>
      </c>
      <c r="L47" s="143">
        <v>3.3326160764817386E-4</v>
      </c>
      <c r="M47" s="143">
        <f t="shared" si="0"/>
        <v>-0.97339192708333333</v>
      </c>
      <c r="N47" s="145"/>
      <c r="O47" s="149">
        <v>4608000</v>
      </c>
      <c r="P47" s="143">
        <v>2.5567081669568601E-4</v>
      </c>
      <c r="Q47" s="143">
        <f t="shared" si="1"/>
        <v>-0.97339192708333333</v>
      </c>
    </row>
    <row r="48" spans="1:17" ht="13.2" customHeight="1" x14ac:dyDescent="0.25">
      <c r="A48" s="140">
        <v>4</v>
      </c>
      <c r="B48" s="12" t="s">
        <v>161</v>
      </c>
      <c r="C48" s="13"/>
      <c r="D48" s="13"/>
      <c r="E48" s="13"/>
      <c r="F48" s="13"/>
      <c r="G48" s="13" t="s">
        <v>162</v>
      </c>
      <c r="H48" s="14">
        <v>18391500</v>
      </c>
      <c r="I48" s="143">
        <f t="shared" si="2"/>
        <v>8.2607395692555613E-4</v>
      </c>
      <c r="J48" s="141"/>
      <c r="K48" s="144">
        <v>64400000</v>
      </c>
      <c r="L48" s="143">
        <v>4.6575623985552076E-3</v>
      </c>
      <c r="M48" s="143">
        <f t="shared" si="0"/>
        <v>-0.71441770186335396</v>
      </c>
      <c r="N48" s="145"/>
      <c r="O48" s="149">
        <v>64400000</v>
      </c>
      <c r="P48" s="143">
        <v>3.5731772125004728E-3</v>
      </c>
      <c r="Q48" s="143">
        <f t="shared" si="1"/>
        <v>-0.71441770186335396</v>
      </c>
    </row>
    <row r="49" spans="1:17" ht="13.2" customHeight="1" x14ac:dyDescent="0.25">
      <c r="A49" s="140">
        <v>3</v>
      </c>
      <c r="B49" s="12" t="s">
        <v>163</v>
      </c>
      <c r="C49" s="13"/>
      <c r="D49" s="13"/>
      <c r="E49" s="13"/>
      <c r="F49" s="13" t="s">
        <v>164</v>
      </c>
      <c r="G49" s="13"/>
      <c r="H49" s="14">
        <v>613050</v>
      </c>
      <c r="I49" s="143">
        <f t="shared" si="2"/>
        <v>2.7535798564185203E-5</v>
      </c>
      <c r="J49" s="141"/>
      <c r="K49" s="144">
        <v>1500000</v>
      </c>
      <c r="L49" s="143">
        <v>1.0848359623963992E-4</v>
      </c>
      <c r="M49" s="143">
        <f t="shared" si="0"/>
        <v>-0.59129999999999994</v>
      </c>
      <c r="N49" s="145"/>
      <c r="O49" s="149">
        <v>1500000</v>
      </c>
      <c r="P49" s="143">
        <v>8.322617730979363E-5</v>
      </c>
      <c r="Q49" s="143">
        <f t="shared" si="1"/>
        <v>-0.59129999999999994</v>
      </c>
    </row>
    <row r="50" spans="1:17" ht="13.2" customHeight="1" x14ac:dyDescent="0.25">
      <c r="A50" s="140">
        <v>3</v>
      </c>
      <c r="B50" s="12" t="s">
        <v>165</v>
      </c>
      <c r="C50" s="13"/>
      <c r="D50" s="13"/>
      <c r="E50" s="13"/>
      <c r="F50" s="13" t="s">
        <v>166</v>
      </c>
      <c r="G50" s="13"/>
      <c r="H50" s="14"/>
      <c r="I50" s="143">
        <f t="shared" si="2"/>
        <v>0</v>
      </c>
      <c r="J50" s="141"/>
      <c r="K50" s="144">
        <v>44852951.840000004</v>
      </c>
      <c r="L50" s="143">
        <v>3.2438730117110501E-3</v>
      </c>
      <c r="M50" s="143">
        <f t="shared" si="0"/>
        <v>-1</v>
      </c>
      <c r="N50" s="145"/>
      <c r="O50" s="149">
        <v>44852951.840000004</v>
      </c>
      <c r="P50" s="143">
        <v>2.4886264818023162E-3</v>
      </c>
      <c r="Q50" s="143">
        <f t="shared" si="1"/>
        <v>-1</v>
      </c>
    </row>
    <row r="51" spans="1:17" ht="13.2" customHeight="1" x14ac:dyDescent="0.25">
      <c r="A51" s="140">
        <v>2</v>
      </c>
      <c r="B51" s="68" t="s">
        <v>288</v>
      </c>
      <c r="C51" s="13"/>
      <c r="D51" s="13"/>
      <c r="E51" s="13" t="s">
        <v>167</v>
      </c>
      <c r="F51" s="13"/>
      <c r="G51" s="13"/>
      <c r="H51" s="14">
        <v>292020642</v>
      </c>
      <c r="I51" s="143">
        <f t="shared" si="2"/>
        <v>1.3116420479073554E-2</v>
      </c>
      <c r="J51" s="141"/>
      <c r="K51" s="144">
        <v>364845339.56</v>
      </c>
      <c r="L51" s="143">
        <v>2.6386489671160911E-2</v>
      </c>
      <c r="M51" s="143">
        <f t="shared" si="0"/>
        <v>-0.19960429711895422</v>
      </c>
      <c r="N51" s="145"/>
      <c r="O51" s="149">
        <v>364845339.56</v>
      </c>
      <c r="P51" s="143">
        <v>2.0243121947248283E-2</v>
      </c>
      <c r="Q51" s="143">
        <f t="shared" si="1"/>
        <v>-0.19960429711895422</v>
      </c>
    </row>
    <row r="52" spans="1:17" ht="13.2" customHeight="1" x14ac:dyDescent="0.25">
      <c r="A52" s="140">
        <v>3</v>
      </c>
      <c r="B52" s="12" t="s">
        <v>168</v>
      </c>
      <c r="C52" s="13"/>
      <c r="D52" s="13"/>
      <c r="E52" s="13"/>
      <c r="F52" s="13" t="s">
        <v>169</v>
      </c>
      <c r="G52" s="13"/>
      <c r="H52" s="14">
        <v>1</v>
      </c>
      <c r="I52" s="143">
        <f t="shared" si="2"/>
        <v>4.491607301881609E-11</v>
      </c>
      <c r="J52" s="141"/>
      <c r="K52" s="144"/>
      <c r="L52" s="143">
        <v>0</v>
      </c>
      <c r="M52" s="143"/>
      <c r="N52" s="145"/>
      <c r="O52" s="149">
        <v>0</v>
      </c>
      <c r="P52" s="143">
        <v>0</v>
      </c>
      <c r="Q52" s="143"/>
    </row>
    <row r="53" spans="1:17" ht="13.2" customHeight="1" x14ac:dyDescent="0.25">
      <c r="A53" s="140">
        <v>3</v>
      </c>
      <c r="B53" s="12" t="s">
        <v>170</v>
      </c>
      <c r="C53" s="13"/>
      <c r="D53" s="13"/>
      <c r="E53" s="13"/>
      <c r="F53" s="13" t="s">
        <v>171</v>
      </c>
      <c r="G53" s="13"/>
      <c r="H53" s="14">
        <v>188863942</v>
      </c>
      <c r="I53" s="143">
        <f t="shared" si="2"/>
        <v>8.4830266094934464E-3</v>
      </c>
      <c r="J53" s="141"/>
      <c r="K53" s="144">
        <v>195560019.31999999</v>
      </c>
      <c r="L53" s="143">
        <v>1.4143369451018042E-2</v>
      </c>
      <c r="M53" s="143">
        <f t="shared" si="0"/>
        <v>-3.4240522900762405E-2</v>
      </c>
      <c r="N53" s="145"/>
      <c r="O53" s="149">
        <v>195560019.31999999</v>
      </c>
      <c r="P53" s="143">
        <v>1.0850475228421991E-2</v>
      </c>
      <c r="Q53" s="143">
        <f t="shared" si="1"/>
        <v>-3.4240522900762405E-2</v>
      </c>
    </row>
    <row r="54" spans="1:17" ht="13.2" customHeight="1" x14ac:dyDescent="0.25">
      <c r="A54" s="140">
        <v>4</v>
      </c>
      <c r="B54" s="12" t="s">
        <v>172</v>
      </c>
      <c r="C54" s="13"/>
      <c r="D54" s="13"/>
      <c r="E54" s="13"/>
      <c r="F54" s="13"/>
      <c r="G54" s="13" t="s">
        <v>173</v>
      </c>
      <c r="H54" s="14">
        <v>15722120</v>
      </c>
      <c r="I54" s="143">
        <f t="shared" si="2"/>
        <v>7.0617588993058882E-4</v>
      </c>
      <c r="J54" s="141"/>
      <c r="K54" s="144">
        <v>32154570.239999998</v>
      </c>
      <c r="L54" s="143">
        <v>2.3254956101168675E-3</v>
      </c>
      <c r="M54" s="143">
        <f t="shared" si="0"/>
        <v>-0.5110455564278753</v>
      </c>
      <c r="N54" s="145"/>
      <c r="O54" s="149">
        <v>32154570.239999998</v>
      </c>
      <c r="P54" s="143">
        <v>1.7840679760763021E-3</v>
      </c>
      <c r="Q54" s="143">
        <f t="shared" si="1"/>
        <v>-0.5110455564278753</v>
      </c>
    </row>
    <row r="55" spans="1:17" ht="13.2" customHeight="1" x14ac:dyDescent="0.25">
      <c r="A55" s="140">
        <v>4</v>
      </c>
      <c r="B55" s="12" t="s">
        <v>174</v>
      </c>
      <c r="C55" s="13"/>
      <c r="D55" s="13"/>
      <c r="E55" s="13"/>
      <c r="F55" s="13"/>
      <c r="G55" s="13" t="s">
        <v>175</v>
      </c>
      <c r="H55" s="14">
        <v>94856187</v>
      </c>
      <c r="I55" s="143">
        <f t="shared" si="2"/>
        <v>4.2605674215784733E-3</v>
      </c>
      <c r="J55" s="141"/>
      <c r="K55" s="144">
        <v>72392469.239999995</v>
      </c>
      <c r="L55" s="143">
        <v>5.2355969358818082E-3</v>
      </c>
      <c r="M55" s="143">
        <f t="shared" si="0"/>
        <v>0.31030462140373882</v>
      </c>
      <c r="N55" s="145"/>
      <c r="O55" s="149">
        <v>72392469.239999995</v>
      </c>
      <c r="P55" s="143">
        <v>4.0166323205746805E-3</v>
      </c>
      <c r="Q55" s="143">
        <f t="shared" si="1"/>
        <v>0.31030462140373882</v>
      </c>
    </row>
    <row r="56" spans="1:17" ht="13.2" customHeight="1" x14ac:dyDescent="0.25">
      <c r="A56" s="140">
        <v>4</v>
      </c>
      <c r="B56" s="12" t="s">
        <v>176</v>
      </c>
      <c r="C56" s="13"/>
      <c r="D56" s="13"/>
      <c r="E56" s="13"/>
      <c r="F56" s="13"/>
      <c r="G56" s="13" t="s">
        <v>177</v>
      </c>
      <c r="H56" s="14">
        <v>51540993</v>
      </c>
      <c r="I56" s="143">
        <f t="shared" si="2"/>
        <v>2.3150190050502889E-3</v>
      </c>
      <c r="J56" s="141"/>
      <c r="K56" s="144">
        <v>18411072</v>
      </c>
      <c r="L56" s="143">
        <v>1.3315328674579599E-3</v>
      </c>
      <c r="M56" s="143">
        <f t="shared" si="0"/>
        <v>1.7994563814643709</v>
      </c>
      <c r="N56" s="145"/>
      <c r="O56" s="149">
        <v>18411072</v>
      </c>
      <c r="P56" s="143">
        <v>1.0215220951569179E-3</v>
      </c>
      <c r="Q56" s="143">
        <f t="shared" si="1"/>
        <v>1.7994563814643709</v>
      </c>
    </row>
    <row r="57" spans="1:17" ht="13.2" customHeight="1" x14ac:dyDescent="0.25">
      <c r="A57" s="140">
        <v>4</v>
      </c>
      <c r="B57" s="12" t="s">
        <v>178</v>
      </c>
      <c r="C57" s="13"/>
      <c r="D57" s="13"/>
      <c r="E57" s="13"/>
      <c r="F57" s="13"/>
      <c r="G57" s="13" t="s">
        <v>179</v>
      </c>
      <c r="H57" s="14">
        <v>26744641</v>
      </c>
      <c r="I57" s="143">
        <f t="shared" si="2"/>
        <v>1.2012642480180226E-3</v>
      </c>
      <c r="J57" s="141"/>
      <c r="K57" s="144">
        <v>22601907.84</v>
      </c>
      <c r="L57" s="143">
        <v>1.6346241629067414E-3</v>
      </c>
      <c r="M57" s="143">
        <f t="shared" si="0"/>
        <v>0.18329130396100224</v>
      </c>
      <c r="N57" s="145"/>
      <c r="O57" s="149">
        <v>22601907.84</v>
      </c>
      <c r="P57" s="143">
        <v>1.2540469262876364E-3</v>
      </c>
      <c r="Q57" s="143">
        <f t="shared" si="1"/>
        <v>0.18329130396100224</v>
      </c>
    </row>
    <row r="58" spans="1:17" ht="13.2" customHeight="1" x14ac:dyDescent="0.25">
      <c r="A58" s="140">
        <v>4</v>
      </c>
      <c r="B58" s="12" t="s">
        <v>180</v>
      </c>
      <c r="C58" s="13"/>
      <c r="D58" s="13"/>
      <c r="E58" s="13"/>
      <c r="F58" s="13"/>
      <c r="G58" s="13" t="s">
        <v>181</v>
      </c>
      <c r="H58" s="14">
        <v>1</v>
      </c>
      <c r="I58" s="143">
        <f t="shared" si="2"/>
        <v>4.491607301881609E-11</v>
      </c>
      <c r="J58" s="141"/>
      <c r="K58" s="144">
        <v>50000000</v>
      </c>
      <c r="L58" s="143">
        <v>3.6161198746546639E-3</v>
      </c>
      <c r="M58" s="143">
        <f t="shared" si="0"/>
        <v>-0.99999998000000001</v>
      </c>
      <c r="N58" s="145"/>
      <c r="O58" s="149">
        <v>50000000</v>
      </c>
      <c r="P58" s="143">
        <v>2.774205910326454E-3</v>
      </c>
      <c r="Q58" s="143">
        <f t="shared" si="1"/>
        <v>-0.99999998000000001</v>
      </c>
    </row>
    <row r="59" spans="1:17" ht="13.2" customHeight="1" x14ac:dyDescent="0.25">
      <c r="A59" s="140">
        <v>3</v>
      </c>
      <c r="B59" s="12" t="s">
        <v>182</v>
      </c>
      <c r="C59" s="13"/>
      <c r="D59" s="13"/>
      <c r="E59" s="13"/>
      <c r="F59" s="13" t="s">
        <v>183</v>
      </c>
      <c r="G59" s="13"/>
      <c r="H59" s="14">
        <v>60171457</v>
      </c>
      <c r="I59" s="143">
        <f t="shared" si="2"/>
        <v>2.7026655562605527E-3</v>
      </c>
      <c r="J59" s="141"/>
      <c r="K59" s="144">
        <v>48852032.18</v>
      </c>
      <c r="L59" s="143">
        <v>3.5330960896673442E-3</v>
      </c>
      <c r="M59" s="143">
        <f t="shared" si="0"/>
        <v>0.23170837148171231</v>
      </c>
      <c r="N59" s="145"/>
      <c r="O59" s="149">
        <v>48852032.18</v>
      </c>
      <c r="P59" s="143">
        <v>2.7105119281042827E-3</v>
      </c>
      <c r="Q59" s="143">
        <f t="shared" si="1"/>
        <v>0.23170837148171231</v>
      </c>
    </row>
    <row r="60" spans="1:17" ht="13.2" customHeight="1" x14ac:dyDescent="0.25">
      <c r="A60" s="140">
        <v>4</v>
      </c>
      <c r="B60" s="12" t="s">
        <v>184</v>
      </c>
      <c r="C60" s="13"/>
      <c r="D60" s="13"/>
      <c r="E60" s="13"/>
      <c r="F60" s="13"/>
      <c r="G60" s="13" t="s">
        <v>185</v>
      </c>
      <c r="H60" s="14">
        <v>54306447</v>
      </c>
      <c r="I60" s="143">
        <f t="shared" si="2"/>
        <v>2.4392323388444659E-3</v>
      </c>
      <c r="J60" s="141"/>
      <c r="K60" s="144">
        <v>21929792.18</v>
      </c>
      <c r="L60" s="143">
        <v>1.5860151469828886E-3</v>
      </c>
      <c r="M60" s="143">
        <f t="shared" si="0"/>
        <v>1.4763776397994119</v>
      </c>
      <c r="N60" s="145"/>
      <c r="O60" s="149">
        <v>21929792.18</v>
      </c>
      <c r="P60" s="143">
        <v>1.2167551815597372E-3</v>
      </c>
      <c r="Q60" s="143">
        <f t="shared" si="1"/>
        <v>1.4763776397994119</v>
      </c>
    </row>
    <row r="61" spans="1:17" ht="13.2" customHeight="1" x14ac:dyDescent="0.25">
      <c r="A61" s="140">
        <v>4</v>
      </c>
      <c r="B61" s="12" t="s">
        <v>186</v>
      </c>
      <c r="C61" s="13"/>
      <c r="D61" s="13"/>
      <c r="E61" s="13"/>
      <c r="F61" s="13"/>
      <c r="G61" s="13" t="s">
        <v>187</v>
      </c>
      <c r="H61" s="14">
        <v>5865010</v>
      </c>
      <c r="I61" s="143">
        <f t="shared" si="2"/>
        <v>2.6343321741608658E-4</v>
      </c>
      <c r="J61" s="141"/>
      <c r="K61" s="144">
        <v>26922240</v>
      </c>
      <c r="L61" s="143">
        <v>1.9470809426844556E-3</v>
      </c>
      <c r="M61" s="143">
        <f t="shared" si="0"/>
        <v>-0.78214999940569585</v>
      </c>
      <c r="N61" s="145"/>
      <c r="O61" s="149">
        <v>26922240</v>
      </c>
      <c r="P61" s="143">
        <v>1.4937567465445455E-3</v>
      </c>
      <c r="Q61" s="143">
        <f t="shared" si="1"/>
        <v>-0.78214999940569585</v>
      </c>
    </row>
    <row r="62" spans="1:17" ht="13.2" customHeight="1" x14ac:dyDescent="0.25">
      <c r="A62" s="140">
        <v>3</v>
      </c>
      <c r="B62" s="12" t="s">
        <v>188</v>
      </c>
      <c r="C62" s="13"/>
      <c r="D62" s="13"/>
      <c r="E62" s="13"/>
      <c r="F62" s="13" t="s">
        <v>189</v>
      </c>
      <c r="G62" s="13"/>
      <c r="H62" s="14">
        <v>27967525</v>
      </c>
      <c r="I62" s="143">
        <f t="shared" si="2"/>
        <v>1.2561913950555645E-3</v>
      </c>
      <c r="J62" s="141"/>
      <c r="K62" s="144">
        <v>98491977.680000007</v>
      </c>
      <c r="L62" s="143">
        <v>7.1231759596538319E-3</v>
      </c>
      <c r="M62" s="143">
        <f t="shared" si="0"/>
        <v>-0.71604260916694795</v>
      </c>
      <c r="N62" s="145"/>
      <c r="O62" s="149">
        <v>98491977.680000007</v>
      </c>
      <c r="P62" s="143">
        <v>5.4647405319919445E-3</v>
      </c>
      <c r="Q62" s="143">
        <f t="shared" si="1"/>
        <v>-0.71604260916694795</v>
      </c>
    </row>
    <row r="63" spans="1:17" ht="13.2" customHeight="1" x14ac:dyDescent="0.25">
      <c r="A63" s="140">
        <v>3</v>
      </c>
      <c r="B63" s="12" t="s">
        <v>190</v>
      </c>
      <c r="C63" s="13"/>
      <c r="D63" s="13"/>
      <c r="E63" s="13"/>
      <c r="F63" s="13" t="s">
        <v>191</v>
      </c>
      <c r="G63" s="13"/>
      <c r="H63" s="14"/>
      <c r="I63" s="143">
        <f t="shared" si="2"/>
        <v>0</v>
      </c>
      <c r="J63" s="141"/>
      <c r="K63" s="144">
        <v>768000</v>
      </c>
      <c r="L63" s="143">
        <v>5.5543601274695642E-5</v>
      </c>
      <c r="M63" s="143">
        <f t="shared" si="0"/>
        <v>-1</v>
      </c>
      <c r="N63" s="145"/>
      <c r="O63" s="149">
        <v>768000</v>
      </c>
      <c r="P63" s="143">
        <v>4.261180278261434E-5</v>
      </c>
      <c r="Q63" s="143">
        <f t="shared" si="1"/>
        <v>-1</v>
      </c>
    </row>
    <row r="64" spans="1:17" ht="13.2" customHeight="1" x14ac:dyDescent="0.25">
      <c r="A64" s="140">
        <v>3</v>
      </c>
      <c r="B64" s="12" t="s">
        <v>192</v>
      </c>
      <c r="C64" s="13"/>
      <c r="D64" s="13"/>
      <c r="E64" s="13"/>
      <c r="F64" s="13" t="s">
        <v>193</v>
      </c>
      <c r="G64" s="13"/>
      <c r="H64" s="14">
        <v>15017718</v>
      </c>
      <c r="I64" s="143">
        <f t="shared" si="2"/>
        <v>6.7453691826398871E-4</v>
      </c>
      <c r="J64" s="141"/>
      <c r="K64" s="144">
        <v>21173310.390000001</v>
      </c>
      <c r="L64" s="143">
        <v>1.5313045702702219E-3</v>
      </c>
      <c r="M64" s="143">
        <f t="shared" si="0"/>
        <v>-0.29072413697327371</v>
      </c>
      <c r="N64" s="145"/>
      <c r="O64" s="149">
        <v>21173310.390000001</v>
      </c>
      <c r="P64" s="143">
        <v>1.1747824565022905E-3</v>
      </c>
      <c r="Q64" s="143">
        <f t="shared" si="1"/>
        <v>-0.29072413697327371</v>
      </c>
    </row>
    <row r="65" spans="1:17" ht="13.2" customHeight="1" x14ac:dyDescent="0.25">
      <c r="A65" s="140">
        <v>1</v>
      </c>
      <c r="B65" s="68" t="s">
        <v>289</v>
      </c>
      <c r="C65" s="13"/>
      <c r="D65" s="13" t="s">
        <v>194</v>
      </c>
      <c r="E65" s="13"/>
      <c r="F65" s="13"/>
      <c r="G65" s="13"/>
      <c r="H65" s="14">
        <v>8830392397</v>
      </c>
      <c r="I65" s="143">
        <f t="shared" si="2"/>
        <v>0.39662654968845046</v>
      </c>
      <c r="J65" s="141"/>
      <c r="K65" s="144">
        <v>5531919924.6199999</v>
      </c>
      <c r="L65" s="143">
        <v>0.40008171168833023</v>
      </c>
      <c r="M65" s="143">
        <f t="shared" si="0"/>
        <v>0.59626178927501017</v>
      </c>
      <c r="N65" s="145"/>
      <c r="O65" s="149">
        <v>7275648775.6199999</v>
      </c>
      <c r="P65" s="143">
        <v>0.40368295669568866</v>
      </c>
      <c r="Q65" s="143">
        <f t="shared" si="1"/>
        <v>0.21369140668111908</v>
      </c>
    </row>
    <row r="66" spans="1:17" ht="13.2" customHeight="1" x14ac:dyDescent="0.25">
      <c r="A66" s="140">
        <v>2</v>
      </c>
      <c r="B66" s="12" t="s">
        <v>195</v>
      </c>
      <c r="C66" s="13"/>
      <c r="D66" s="13"/>
      <c r="E66" s="13" t="s">
        <v>196</v>
      </c>
      <c r="F66" s="13"/>
      <c r="G66" s="13"/>
      <c r="H66" s="14">
        <v>8092223830</v>
      </c>
      <c r="I66" s="143">
        <f t="shared" si="2"/>
        <v>0.3634709164328836</v>
      </c>
      <c r="J66" s="141"/>
      <c r="K66" s="144">
        <v>4901185222.6199999</v>
      </c>
      <c r="L66" s="143">
        <v>0.35446546585759853</v>
      </c>
      <c r="M66" s="143">
        <f t="shared" si="0"/>
        <v>0.65107488544866388</v>
      </c>
      <c r="N66" s="145"/>
      <c r="O66" s="149">
        <v>6644914073.6199999</v>
      </c>
      <c r="P66" s="143">
        <v>0.36868719793296079</v>
      </c>
      <c r="Q66" s="143">
        <f t="shared" si="1"/>
        <v>0.21780714398185408</v>
      </c>
    </row>
    <row r="67" spans="1:17" ht="13.2" customHeight="1" x14ac:dyDescent="0.25">
      <c r="A67" s="140">
        <v>3</v>
      </c>
      <c r="B67" s="12" t="s">
        <v>197</v>
      </c>
      <c r="C67" s="13"/>
      <c r="D67" s="13"/>
      <c r="E67" s="13"/>
      <c r="F67" s="13" t="s">
        <v>198</v>
      </c>
      <c r="G67" s="13"/>
      <c r="H67" s="14">
        <v>6790582902</v>
      </c>
      <c r="I67" s="143">
        <f t="shared" si="2"/>
        <v>0.30500631746655604</v>
      </c>
      <c r="J67" s="141"/>
      <c r="K67" s="144">
        <v>3900369717.6300001</v>
      </c>
      <c r="L67" s="143">
        <v>0.28208408908846089</v>
      </c>
      <c r="M67" s="143">
        <f t="shared" si="0"/>
        <v>0.74101005638157647</v>
      </c>
      <c r="N67" s="145"/>
      <c r="O67" s="149">
        <v>5538359759.6300001</v>
      </c>
      <c r="P67" s="143">
        <v>0.30729100757359495</v>
      </c>
      <c r="Q67" s="143">
        <f t="shared" si="1"/>
        <v>0.2261000001295792</v>
      </c>
    </row>
    <row r="68" spans="1:17" ht="13.2" customHeight="1" x14ac:dyDescent="0.25">
      <c r="A68" s="140">
        <v>3</v>
      </c>
      <c r="B68" s="12" t="s">
        <v>199</v>
      </c>
      <c r="C68" s="13"/>
      <c r="D68" s="13"/>
      <c r="E68" s="13"/>
      <c r="F68" s="13" t="s">
        <v>200</v>
      </c>
      <c r="G68" s="13"/>
      <c r="H68" s="14">
        <v>919575000</v>
      </c>
      <c r="I68" s="143">
        <f t="shared" si="2"/>
        <v>4.1303697846277805E-2</v>
      </c>
      <c r="J68" s="141"/>
      <c r="K68" s="144">
        <v>794943573.52999997</v>
      </c>
      <c r="L68" s="143">
        <v>5.7492225109416685E-2</v>
      </c>
      <c r="M68" s="143">
        <f t="shared" ref="M68:M113" si="3">H68/K68-1</f>
        <v>0.1567802176405626</v>
      </c>
      <c r="N68" s="145"/>
      <c r="O68" s="149">
        <v>794943573.52999997</v>
      </c>
      <c r="P68" s="143">
        <v>4.4106743201259166E-2</v>
      </c>
      <c r="Q68" s="143">
        <f t="shared" ref="Q68:Q113" si="4">H68/O68-1</f>
        <v>0.1567802176405626</v>
      </c>
    </row>
    <row r="69" spans="1:17" ht="13.2" customHeight="1" x14ac:dyDescent="0.25">
      <c r="A69" s="140">
        <v>3</v>
      </c>
      <c r="B69" s="12" t="s">
        <v>201</v>
      </c>
      <c r="C69" s="13"/>
      <c r="D69" s="13"/>
      <c r="E69" s="13"/>
      <c r="F69" s="13" t="s">
        <v>202</v>
      </c>
      <c r="G69" s="13"/>
      <c r="H69" s="14">
        <v>155055062</v>
      </c>
      <c r="I69" s="143">
        <f t="shared" ref="I69:I85" si="5">H69/$H$3</f>
        <v>6.9644644867290564E-3</v>
      </c>
      <c r="J69" s="141"/>
      <c r="K69" s="144">
        <v>65101176.060000002</v>
      </c>
      <c r="L69" s="143">
        <v>4.7082731322791683E-3</v>
      </c>
      <c r="M69" s="143">
        <f t="shared" si="3"/>
        <v>1.3817551599543254</v>
      </c>
      <c r="N69" s="145"/>
      <c r="O69" s="149">
        <v>126462003.06</v>
      </c>
      <c r="P69" s="143">
        <v>7.0166327264154825E-3</v>
      </c>
      <c r="Q69" s="143">
        <f t="shared" si="4"/>
        <v>0.22610000038062017</v>
      </c>
    </row>
    <row r="70" spans="1:17" ht="13.2" customHeight="1" x14ac:dyDescent="0.25">
      <c r="A70" s="140">
        <v>3</v>
      </c>
      <c r="B70" s="12" t="s">
        <v>203</v>
      </c>
      <c r="C70" s="13"/>
      <c r="D70" s="13"/>
      <c r="E70" s="13"/>
      <c r="F70" s="13" t="s">
        <v>204</v>
      </c>
      <c r="G70" s="13"/>
      <c r="H70" s="14">
        <v>227010866</v>
      </c>
      <c r="I70" s="143">
        <f t="shared" si="5"/>
        <v>1.0196436633320675E-2</v>
      </c>
      <c r="J70" s="141"/>
      <c r="K70" s="144">
        <v>140770755.40000001</v>
      </c>
      <c r="L70" s="143">
        <v>1.0180878527441808E-2</v>
      </c>
      <c r="M70" s="143">
        <f t="shared" si="3"/>
        <v>0.61262803026771273</v>
      </c>
      <c r="N70" s="145"/>
      <c r="O70" s="149">
        <v>185148737.40000001</v>
      </c>
      <c r="P70" s="143">
        <v>1.0272814431691212E-2</v>
      </c>
      <c r="Q70" s="143">
        <f t="shared" si="4"/>
        <v>0.22609999499785949</v>
      </c>
    </row>
    <row r="71" spans="1:17" ht="13.2" customHeight="1" x14ac:dyDescent="0.25">
      <c r="A71" s="140">
        <v>2</v>
      </c>
      <c r="B71" s="12" t="s">
        <v>205</v>
      </c>
      <c r="C71" s="13"/>
      <c r="D71" s="13"/>
      <c r="E71" s="13" t="s">
        <v>206</v>
      </c>
      <c r="F71" s="13"/>
      <c r="G71" s="13"/>
      <c r="H71" s="14">
        <v>647437167</v>
      </c>
      <c r="I71" s="143">
        <f t="shared" si="5"/>
        <v>2.9080335068067429E-2</v>
      </c>
      <c r="J71" s="141"/>
      <c r="K71" s="144">
        <v>531775893.62</v>
      </c>
      <c r="L71" s="143">
        <v>3.8459307555630526E-2</v>
      </c>
      <c r="M71" s="143">
        <f t="shared" si="3"/>
        <v>0.21750003106129889</v>
      </c>
      <c r="N71" s="145"/>
      <c r="O71" s="149">
        <v>531775893.62</v>
      </c>
      <c r="P71" s="143">
        <v>2.9505116540994716E-2</v>
      </c>
      <c r="Q71" s="143">
        <f t="shared" si="4"/>
        <v>0.21750003106129889</v>
      </c>
    </row>
    <row r="72" spans="1:17" ht="13.2" customHeight="1" x14ac:dyDescent="0.25">
      <c r="A72" s="140">
        <v>3</v>
      </c>
      <c r="B72" s="12" t="s">
        <v>207</v>
      </c>
      <c r="C72" s="13"/>
      <c r="D72" s="13"/>
      <c r="E72" s="13"/>
      <c r="F72" s="13" t="s">
        <v>208</v>
      </c>
      <c r="G72" s="13"/>
      <c r="H72" s="14">
        <v>1</v>
      </c>
      <c r="I72" s="143">
        <f t="shared" si="5"/>
        <v>4.491607301881609E-11</v>
      </c>
      <c r="J72" s="141"/>
      <c r="K72" s="144">
        <v>1</v>
      </c>
      <c r="L72" s="143">
        <v>7.2322397493093281E-11</v>
      </c>
      <c r="M72" s="143">
        <f t="shared" si="3"/>
        <v>0</v>
      </c>
      <c r="N72" s="145"/>
      <c r="O72" s="149">
        <v>1</v>
      </c>
      <c r="P72" s="143">
        <v>5.5484118206529083E-11</v>
      </c>
      <c r="Q72" s="143">
        <f t="shared" si="4"/>
        <v>0</v>
      </c>
    </row>
    <row r="73" spans="1:17" ht="13.2" customHeight="1" x14ac:dyDescent="0.25">
      <c r="A73" s="140">
        <v>3</v>
      </c>
      <c r="B73" s="12" t="s">
        <v>209</v>
      </c>
      <c r="C73" s="13"/>
      <c r="D73" s="13"/>
      <c r="E73" s="13"/>
      <c r="F73" s="13" t="s">
        <v>210</v>
      </c>
      <c r="G73" s="13"/>
      <c r="H73" s="14">
        <v>647437166</v>
      </c>
      <c r="I73" s="143">
        <f t="shared" si="5"/>
        <v>2.9080335023151355E-2</v>
      </c>
      <c r="J73" s="141"/>
      <c r="K73" s="144">
        <v>531775892.62</v>
      </c>
      <c r="L73" s="143">
        <v>3.8459307483308128E-2</v>
      </c>
      <c r="M73" s="143">
        <f t="shared" si="3"/>
        <v>0.21750003147030594</v>
      </c>
      <c r="N73" s="145"/>
      <c r="O73" s="149">
        <v>531775892.62</v>
      </c>
      <c r="P73" s="143">
        <v>2.9505116485510598E-2</v>
      </c>
      <c r="Q73" s="143">
        <f t="shared" si="4"/>
        <v>0.21750003147030594</v>
      </c>
    </row>
    <row r="74" spans="1:17" ht="13.2" customHeight="1" x14ac:dyDescent="0.25">
      <c r="A74" s="140">
        <v>4</v>
      </c>
      <c r="B74" s="12" t="s">
        <v>211</v>
      </c>
      <c r="C74" s="13"/>
      <c r="D74" s="13"/>
      <c r="E74" s="13"/>
      <c r="F74" s="13"/>
      <c r="G74" s="13" t="s">
        <v>212</v>
      </c>
      <c r="H74" s="14">
        <v>7356600</v>
      </c>
      <c r="I74" s="143">
        <f t="shared" si="5"/>
        <v>3.3042958277022246E-4</v>
      </c>
      <c r="J74" s="141"/>
      <c r="K74" s="144"/>
      <c r="L74" s="143">
        <v>0</v>
      </c>
      <c r="M74" s="143"/>
      <c r="N74" s="145"/>
      <c r="O74" s="149">
        <v>0</v>
      </c>
      <c r="P74" s="143">
        <v>0</v>
      </c>
      <c r="Q74" s="143"/>
    </row>
    <row r="75" spans="1:17" ht="13.2" customHeight="1" x14ac:dyDescent="0.25">
      <c r="A75" s="140">
        <v>4</v>
      </c>
      <c r="B75" s="12" t="s">
        <v>213</v>
      </c>
      <c r="C75" s="13"/>
      <c r="D75" s="13"/>
      <c r="E75" s="13"/>
      <c r="F75" s="13"/>
      <c r="G75" s="13" t="s">
        <v>214</v>
      </c>
      <c r="H75" s="14">
        <v>56155380</v>
      </c>
      <c r="I75" s="143">
        <f t="shared" si="5"/>
        <v>2.5222791484793648E-3</v>
      </c>
      <c r="J75" s="141"/>
      <c r="K75" s="144"/>
      <c r="L75" s="143">
        <v>0</v>
      </c>
      <c r="M75" s="143"/>
      <c r="N75" s="145"/>
      <c r="O75" s="149">
        <v>0</v>
      </c>
      <c r="P75" s="143">
        <v>0</v>
      </c>
      <c r="Q75" s="143"/>
    </row>
    <row r="76" spans="1:17" ht="13.2" customHeight="1" x14ac:dyDescent="0.25">
      <c r="A76" s="140">
        <v>4</v>
      </c>
      <c r="B76" s="12" t="s">
        <v>215</v>
      </c>
      <c r="C76" s="13"/>
      <c r="D76" s="13"/>
      <c r="E76" s="13"/>
      <c r="F76" s="13"/>
      <c r="G76" s="13" t="s">
        <v>216</v>
      </c>
      <c r="H76" s="14"/>
      <c r="I76" s="143">
        <f t="shared" si="5"/>
        <v>0</v>
      </c>
      <c r="J76" s="141"/>
      <c r="K76" s="144">
        <v>19585820.239999998</v>
      </c>
      <c r="L76" s="143">
        <v>1.4164934766255515E-3</v>
      </c>
      <c r="M76" s="143">
        <f t="shared" si="3"/>
        <v>-1</v>
      </c>
      <c r="N76" s="145"/>
      <c r="O76" s="149">
        <v>19585820.239999998</v>
      </c>
      <c r="P76" s="143">
        <v>1.0867019653679898E-3</v>
      </c>
      <c r="Q76" s="143">
        <f t="shared" si="4"/>
        <v>-1</v>
      </c>
    </row>
    <row r="77" spans="1:17" ht="13.2" customHeight="1" x14ac:dyDescent="0.25">
      <c r="A77" s="140">
        <v>4</v>
      </c>
      <c r="B77" s="12" t="s">
        <v>217</v>
      </c>
      <c r="C77" s="13"/>
      <c r="D77" s="13"/>
      <c r="E77" s="13"/>
      <c r="F77" s="13"/>
      <c r="G77" s="13" t="s">
        <v>218</v>
      </c>
      <c r="H77" s="14"/>
      <c r="I77" s="143">
        <f t="shared" si="5"/>
        <v>0</v>
      </c>
      <c r="J77" s="141"/>
      <c r="K77" s="144"/>
      <c r="L77" s="143">
        <v>0</v>
      </c>
      <c r="M77" s="143"/>
      <c r="N77" s="145"/>
      <c r="O77" s="149">
        <v>0</v>
      </c>
      <c r="P77" s="143">
        <v>0</v>
      </c>
      <c r="Q77" s="143"/>
    </row>
    <row r="78" spans="1:17" ht="13.2" customHeight="1" x14ac:dyDescent="0.25">
      <c r="A78" s="140">
        <v>4</v>
      </c>
      <c r="B78" s="12" t="s">
        <v>219</v>
      </c>
      <c r="C78" s="13"/>
      <c r="D78" s="13"/>
      <c r="E78" s="13"/>
      <c r="F78" s="13"/>
      <c r="G78" s="13" t="s">
        <v>220</v>
      </c>
      <c r="H78" s="14">
        <v>59833680</v>
      </c>
      <c r="I78" s="143">
        <f t="shared" si="5"/>
        <v>2.6874939398644757E-3</v>
      </c>
      <c r="J78" s="141"/>
      <c r="K78" s="144">
        <v>53650152.380000003</v>
      </c>
      <c r="L78" s="143">
        <v>3.8801076459913848E-3</v>
      </c>
      <c r="M78" s="143">
        <f t="shared" si="3"/>
        <v>0.1152564782333243</v>
      </c>
      <c r="N78" s="145"/>
      <c r="O78" s="149">
        <v>53650152.380000003</v>
      </c>
      <c r="P78" s="143">
        <v>2.976731396450218E-3</v>
      </c>
      <c r="Q78" s="143">
        <f t="shared" si="4"/>
        <v>0.1152564782333243</v>
      </c>
    </row>
    <row r="79" spans="1:17" ht="13.2" customHeight="1" x14ac:dyDescent="0.25">
      <c r="A79" s="140">
        <v>4</v>
      </c>
      <c r="B79" s="12" t="s">
        <v>221</v>
      </c>
      <c r="C79" s="13"/>
      <c r="D79" s="13"/>
      <c r="E79" s="13"/>
      <c r="F79" s="13"/>
      <c r="G79" s="13" t="s">
        <v>222</v>
      </c>
      <c r="H79" s="14">
        <v>245220000</v>
      </c>
      <c r="I79" s="143">
        <f t="shared" si="5"/>
        <v>1.1014319425674083E-2</v>
      </c>
      <c r="J79" s="141"/>
      <c r="K79" s="144">
        <v>200000000</v>
      </c>
      <c r="L79" s="143">
        <v>1.4464479498618656E-2</v>
      </c>
      <c r="M79" s="143">
        <f t="shared" si="3"/>
        <v>0.22609999999999997</v>
      </c>
      <c r="N79" s="145"/>
      <c r="O79" s="149">
        <v>200000000</v>
      </c>
      <c r="P79" s="143">
        <v>1.1096823641305816E-2</v>
      </c>
      <c r="Q79" s="143">
        <f t="shared" si="4"/>
        <v>0.22609999999999997</v>
      </c>
    </row>
    <row r="80" spans="1:17" ht="13.2" customHeight="1" x14ac:dyDescent="0.25">
      <c r="A80" s="140">
        <v>4</v>
      </c>
      <c r="B80" s="12" t="s">
        <v>223</v>
      </c>
      <c r="C80" s="13"/>
      <c r="D80" s="13"/>
      <c r="E80" s="13"/>
      <c r="F80" s="13"/>
      <c r="G80" s="13" t="s">
        <v>224</v>
      </c>
      <c r="H80" s="14">
        <v>6130500</v>
      </c>
      <c r="I80" s="143">
        <f t="shared" si="5"/>
        <v>2.7535798564185204E-4</v>
      </c>
      <c r="J80" s="141"/>
      <c r="K80" s="144">
        <v>8539920</v>
      </c>
      <c r="L80" s="143">
        <v>6.1762748879921718E-4</v>
      </c>
      <c r="M80" s="143">
        <f t="shared" si="3"/>
        <v>-0.28213613242278612</v>
      </c>
      <c r="N80" s="145"/>
      <c r="O80" s="149">
        <v>8539920</v>
      </c>
      <c r="P80" s="143">
        <v>4.7382993075430186E-4</v>
      </c>
      <c r="Q80" s="143">
        <f t="shared" si="4"/>
        <v>-0.28213613242278612</v>
      </c>
    </row>
    <row r="81" spans="1:17" ht="13.2" customHeight="1" x14ac:dyDescent="0.25">
      <c r="A81" s="140">
        <v>4</v>
      </c>
      <c r="B81" s="12" t="s">
        <v>225</v>
      </c>
      <c r="C81" s="13"/>
      <c r="D81" s="13"/>
      <c r="E81" s="13"/>
      <c r="F81" s="13"/>
      <c r="G81" s="13" t="s">
        <v>226</v>
      </c>
      <c r="H81" s="14">
        <v>208437000</v>
      </c>
      <c r="I81" s="143">
        <f t="shared" si="5"/>
        <v>9.3621715118229702E-3</v>
      </c>
      <c r="J81" s="141"/>
      <c r="K81" s="144">
        <v>250000000</v>
      </c>
      <c r="L81" s="143">
        <v>1.8080599373273321E-2</v>
      </c>
      <c r="M81" s="143">
        <f t="shared" si="3"/>
        <v>-0.16625199999999996</v>
      </c>
      <c r="N81" s="145"/>
      <c r="O81" s="149">
        <v>250000000</v>
      </c>
      <c r="P81" s="143">
        <v>1.3871029551632271E-2</v>
      </c>
      <c r="Q81" s="143">
        <f t="shared" si="4"/>
        <v>-0.16625199999999996</v>
      </c>
    </row>
    <row r="82" spans="1:17" ht="13.2" customHeight="1" x14ac:dyDescent="0.25">
      <c r="A82" s="140">
        <v>4</v>
      </c>
      <c r="B82" s="12" t="s">
        <v>227</v>
      </c>
      <c r="C82" s="13"/>
      <c r="D82" s="13"/>
      <c r="E82" s="13"/>
      <c r="F82" s="13"/>
      <c r="G82" s="13" t="s">
        <v>228</v>
      </c>
      <c r="H82" s="14">
        <v>15360000</v>
      </c>
      <c r="I82" s="143">
        <f t="shared" si="5"/>
        <v>6.8991088156901512E-4</v>
      </c>
      <c r="J82" s="141"/>
      <c r="K82" s="144"/>
      <c r="L82" s="143"/>
      <c r="M82" s="143"/>
      <c r="N82" s="145"/>
      <c r="O82" s="149"/>
      <c r="P82" s="143"/>
      <c r="Q82" s="143"/>
    </row>
    <row r="83" spans="1:17" ht="13.2" customHeight="1" x14ac:dyDescent="0.25">
      <c r="A83" s="140">
        <v>4</v>
      </c>
      <c r="B83" s="12" t="s">
        <v>229</v>
      </c>
      <c r="C83" s="13"/>
      <c r="D83" s="13"/>
      <c r="E83" s="13"/>
      <c r="F83" s="13"/>
      <c r="G83" s="13" t="s">
        <v>230</v>
      </c>
      <c r="H83" s="14">
        <v>48944006</v>
      </c>
      <c r="I83" s="143">
        <f t="shared" si="5"/>
        <v>2.1983725473293729E-3</v>
      </c>
      <c r="J83" s="141"/>
      <c r="K83" s="144"/>
      <c r="L83" s="143"/>
      <c r="M83" s="143"/>
      <c r="N83" s="145"/>
      <c r="O83" s="149"/>
      <c r="P83" s="143"/>
      <c r="Q83" s="143"/>
    </row>
    <row r="84" spans="1:17" ht="13.2" customHeight="1" x14ac:dyDescent="0.25">
      <c r="A84" s="140">
        <v>2</v>
      </c>
      <c r="B84" s="12" t="s">
        <v>231</v>
      </c>
      <c r="C84" s="13"/>
      <c r="D84" s="13"/>
      <c r="E84" s="13" t="s">
        <v>232</v>
      </c>
      <c r="F84" s="13"/>
      <c r="G84" s="13"/>
      <c r="H84" s="14">
        <v>90731400</v>
      </c>
      <c r="I84" s="143">
        <f t="shared" si="5"/>
        <v>4.0752981874994099E-3</v>
      </c>
      <c r="J84" s="141"/>
      <c r="K84" s="144">
        <v>98958808.379999995</v>
      </c>
      <c r="L84" s="143">
        <v>7.1569382751012099E-3</v>
      </c>
      <c r="M84" s="143">
        <f t="shared" si="3"/>
        <v>-8.3139727677468578E-2</v>
      </c>
      <c r="N84" s="145"/>
      <c r="O84" s="149">
        <v>98958808.379999995</v>
      </c>
      <c r="P84" s="143">
        <v>5.4906422217331809E-3</v>
      </c>
      <c r="Q84" s="143">
        <f t="shared" si="4"/>
        <v>-8.3139727677468578E-2</v>
      </c>
    </row>
    <row r="85" spans="1:17" ht="13.2" customHeight="1" x14ac:dyDescent="0.25">
      <c r="A85" s="140">
        <v>3</v>
      </c>
      <c r="B85" s="12" t="s">
        <v>233</v>
      </c>
      <c r="C85" s="13"/>
      <c r="D85" s="13"/>
      <c r="E85" s="13"/>
      <c r="F85" s="13" t="s">
        <v>232</v>
      </c>
      <c r="G85" s="13"/>
      <c r="H85" s="14">
        <v>90731400</v>
      </c>
      <c r="I85" s="143">
        <f t="shared" si="5"/>
        <v>4.0752981874994099E-3</v>
      </c>
      <c r="J85" s="141"/>
      <c r="K85" s="144">
        <v>98958808.379999995</v>
      </c>
      <c r="L85" s="143">
        <v>7.1569382751012099E-3</v>
      </c>
      <c r="M85" s="143">
        <f t="shared" si="3"/>
        <v>-8.3139727677468578E-2</v>
      </c>
      <c r="N85" s="145"/>
      <c r="O85" s="149">
        <v>98958808.379999995</v>
      </c>
      <c r="P85" s="143">
        <v>5.4906422217331809E-3</v>
      </c>
      <c r="Q85" s="143">
        <f t="shared" si="4"/>
        <v>-8.3139727677468578E-2</v>
      </c>
    </row>
    <row r="86" spans="1:17" ht="13.2" customHeight="1" x14ac:dyDescent="0.25">
      <c r="A86" s="140">
        <v>0</v>
      </c>
      <c r="B86" s="12">
        <v>2</v>
      </c>
      <c r="C86" s="13" t="s">
        <v>234</v>
      </c>
      <c r="D86" s="13"/>
      <c r="E86" s="13"/>
      <c r="F86" s="13"/>
      <c r="G86" s="13"/>
      <c r="H86" s="14">
        <v>1300808709</v>
      </c>
      <c r="I86" s="143">
        <f>H86/$H$3</f>
        <v>5.8427218956955893E-2</v>
      </c>
      <c r="J86" s="141"/>
      <c r="K86" s="144">
        <v>1456011422.48</v>
      </c>
      <c r="L86" s="143">
        <v>0.10530223685108274</v>
      </c>
      <c r="M86" s="143">
        <f t="shared" si="3"/>
        <v>-0.10659443400220436</v>
      </c>
      <c r="N86" s="145"/>
      <c r="O86" s="149">
        <v>1456011422.48</v>
      </c>
      <c r="P86" s="143">
        <v>8.0785509874936878E-2</v>
      </c>
      <c r="Q86" s="143">
        <f t="shared" si="4"/>
        <v>-0.10659443400220436</v>
      </c>
    </row>
    <row r="87" spans="1:17" ht="13.2" customHeight="1" x14ac:dyDescent="0.25">
      <c r="A87" s="140">
        <v>1</v>
      </c>
      <c r="B87" s="68" t="s">
        <v>290</v>
      </c>
      <c r="C87" s="13"/>
      <c r="D87" s="13" t="s">
        <v>235</v>
      </c>
      <c r="E87" s="13"/>
      <c r="F87" s="13"/>
      <c r="G87" s="13"/>
      <c r="H87" s="14">
        <v>245220000</v>
      </c>
      <c r="I87" s="143">
        <f t="shared" ref="I87:I113" si="6">H87/$H$3</f>
        <v>1.1014319425674083E-2</v>
      </c>
      <c r="J87" s="141"/>
      <c r="K87" s="144">
        <v>315000001</v>
      </c>
      <c r="L87" s="143">
        <v>2.2781555282646779E-2</v>
      </c>
      <c r="M87" s="143">
        <f t="shared" si="3"/>
        <v>-0.22152381199516247</v>
      </c>
      <c r="N87" s="145"/>
      <c r="O87" s="149">
        <v>315000001</v>
      </c>
      <c r="P87" s="143">
        <v>1.747749729054078E-2</v>
      </c>
      <c r="Q87" s="143">
        <f t="shared" si="4"/>
        <v>-0.22152381199516247</v>
      </c>
    </row>
    <row r="88" spans="1:17" ht="13.2" customHeight="1" x14ac:dyDescent="0.25">
      <c r="A88" s="140">
        <v>2</v>
      </c>
      <c r="B88" s="12" t="s">
        <v>236</v>
      </c>
      <c r="C88" s="13"/>
      <c r="D88" s="13"/>
      <c r="E88" s="13" t="s">
        <v>237</v>
      </c>
      <c r="F88" s="13"/>
      <c r="G88" s="13"/>
      <c r="H88" s="14"/>
      <c r="I88" s="143">
        <f t="shared" si="6"/>
        <v>0</v>
      </c>
      <c r="J88" s="141"/>
      <c r="K88" s="144">
        <v>300000000</v>
      </c>
      <c r="L88" s="143">
        <v>2.1696719247927983E-2</v>
      </c>
      <c r="M88" s="143">
        <f t="shared" si="3"/>
        <v>-1</v>
      </c>
      <c r="N88" s="145"/>
      <c r="O88" s="149">
        <v>300000000</v>
      </c>
      <c r="P88" s="143">
        <v>1.6645235461958726E-2</v>
      </c>
      <c r="Q88" s="143">
        <f t="shared" si="4"/>
        <v>-1</v>
      </c>
    </row>
    <row r="89" spans="1:17" ht="13.2" customHeight="1" x14ac:dyDescent="0.25">
      <c r="A89" s="140">
        <v>2</v>
      </c>
      <c r="B89" s="12" t="s">
        <v>238</v>
      </c>
      <c r="C89" s="13"/>
      <c r="D89" s="13"/>
      <c r="E89" s="13" t="s">
        <v>239</v>
      </c>
      <c r="F89" s="13"/>
      <c r="G89" s="13"/>
      <c r="H89" s="14">
        <v>245220000</v>
      </c>
      <c r="I89" s="143">
        <f t="shared" si="6"/>
        <v>1.1014319425674083E-2</v>
      </c>
      <c r="J89" s="141"/>
      <c r="K89" s="144">
        <v>15000001</v>
      </c>
      <c r="L89" s="143">
        <v>1.0848360347187967E-3</v>
      </c>
      <c r="M89" s="143">
        <f t="shared" si="3"/>
        <v>15.347998910133406</v>
      </c>
      <c r="N89" s="145"/>
      <c r="O89" s="149">
        <v>15000001</v>
      </c>
      <c r="P89" s="143">
        <v>8.3226182858205447E-4</v>
      </c>
      <c r="Q89" s="143">
        <f t="shared" si="4"/>
        <v>15.347998910133406</v>
      </c>
    </row>
    <row r="90" spans="1:17" ht="13.2" customHeight="1" x14ac:dyDescent="0.25">
      <c r="A90" s="140">
        <v>3</v>
      </c>
      <c r="B90" s="12" t="s">
        <v>240</v>
      </c>
      <c r="C90" s="13"/>
      <c r="D90" s="13"/>
      <c r="E90" s="13"/>
      <c r="F90" s="13" t="s">
        <v>241</v>
      </c>
      <c r="G90" s="13"/>
      <c r="H90" s="14">
        <v>245220000</v>
      </c>
      <c r="I90" s="143">
        <f t="shared" si="6"/>
        <v>1.1014319425674083E-2</v>
      </c>
      <c r="J90" s="141"/>
      <c r="K90" s="144">
        <v>15000000</v>
      </c>
      <c r="L90" s="143">
        <v>1.0848359623963993E-3</v>
      </c>
      <c r="M90" s="143">
        <f t="shared" si="3"/>
        <v>15.347999999999999</v>
      </c>
      <c r="N90" s="145"/>
      <c r="O90" s="149">
        <v>15000000</v>
      </c>
      <c r="P90" s="143">
        <v>8.322617730979363E-4</v>
      </c>
      <c r="Q90" s="143">
        <f t="shared" si="4"/>
        <v>15.347999999999999</v>
      </c>
    </row>
    <row r="91" spans="1:17" ht="13.2" customHeight="1" x14ac:dyDescent="0.25">
      <c r="A91" s="140">
        <v>3</v>
      </c>
      <c r="B91" s="12" t="s">
        <v>242</v>
      </c>
      <c r="C91" s="13"/>
      <c r="D91" s="13"/>
      <c r="E91" s="13"/>
      <c r="F91" s="13" t="s">
        <v>243</v>
      </c>
      <c r="G91" s="13"/>
      <c r="H91" s="14"/>
      <c r="I91" s="143">
        <f t="shared" si="6"/>
        <v>0</v>
      </c>
      <c r="J91" s="141"/>
      <c r="K91" s="144"/>
      <c r="L91" s="143"/>
      <c r="M91" s="143"/>
      <c r="N91" s="145"/>
      <c r="O91" s="149"/>
      <c r="P91" s="143"/>
      <c r="Q91" s="143"/>
    </row>
    <row r="92" spans="1:17" ht="13.2" customHeight="1" x14ac:dyDescent="0.25">
      <c r="A92" s="140">
        <v>3</v>
      </c>
      <c r="B92" s="12" t="s">
        <v>244</v>
      </c>
      <c r="C92" s="13"/>
      <c r="D92" s="13"/>
      <c r="E92" s="13"/>
      <c r="F92" s="13" t="s">
        <v>245</v>
      </c>
      <c r="G92" s="13"/>
      <c r="H92" s="14"/>
      <c r="I92" s="143">
        <f t="shared" si="6"/>
        <v>0</v>
      </c>
      <c r="J92" s="141"/>
      <c r="K92" s="144"/>
      <c r="L92" s="143"/>
      <c r="M92" s="143"/>
      <c r="N92" s="145"/>
      <c r="O92" s="149"/>
      <c r="P92" s="143"/>
      <c r="Q92" s="143"/>
    </row>
    <row r="93" spans="1:17" ht="13.2" customHeight="1" x14ac:dyDescent="0.25">
      <c r="A93" s="140">
        <v>1</v>
      </c>
      <c r="B93" s="68" t="s">
        <v>291</v>
      </c>
      <c r="C93" s="13"/>
      <c r="D93" s="13" t="s">
        <v>246</v>
      </c>
      <c r="E93" s="13"/>
      <c r="F93" s="13"/>
      <c r="G93" s="13"/>
      <c r="H93" s="14">
        <v>100429137</v>
      </c>
      <c r="I93" s="143">
        <f t="shared" si="6"/>
        <v>4.5108824507086847E-3</v>
      </c>
      <c r="J93" s="141"/>
      <c r="K93" s="144">
        <v>156377337.72999999</v>
      </c>
      <c r="L93" s="143">
        <v>1.1309583978220752E-2</v>
      </c>
      <c r="M93" s="143">
        <f t="shared" si="3"/>
        <v>-0.35777691027455494</v>
      </c>
      <c r="N93" s="145"/>
      <c r="O93" s="149">
        <v>156377337.72999999</v>
      </c>
      <c r="P93" s="143">
        <v>8.6764586914336393E-3</v>
      </c>
      <c r="Q93" s="143">
        <f t="shared" si="4"/>
        <v>-0.35777691027455494</v>
      </c>
    </row>
    <row r="94" spans="1:17" ht="13.2" customHeight="1" x14ac:dyDescent="0.25">
      <c r="A94" s="140">
        <v>2</v>
      </c>
      <c r="B94" s="12" t="s">
        <v>247</v>
      </c>
      <c r="C94" s="13"/>
      <c r="D94" s="13"/>
      <c r="E94" s="13" t="s">
        <v>248</v>
      </c>
      <c r="F94" s="13"/>
      <c r="G94" s="13"/>
      <c r="H94" s="14">
        <v>100429137</v>
      </c>
      <c r="I94" s="143">
        <f t="shared" si="6"/>
        <v>4.5108824507086847E-3</v>
      </c>
      <c r="J94" s="141"/>
      <c r="K94" s="144">
        <v>156377335.72999999</v>
      </c>
      <c r="L94" s="143">
        <v>1.1309583833575958E-2</v>
      </c>
      <c r="M94" s="143">
        <f t="shared" si="3"/>
        <v>-0.35777690206079327</v>
      </c>
      <c r="N94" s="145"/>
      <c r="O94" s="149">
        <v>156377335.72999999</v>
      </c>
      <c r="P94" s="143">
        <v>8.6764585804654029E-3</v>
      </c>
      <c r="Q94" s="143">
        <f t="shared" si="4"/>
        <v>-0.35777690206079327</v>
      </c>
    </row>
    <row r="95" spans="1:17" ht="13.2" customHeight="1" x14ac:dyDescent="0.25">
      <c r="A95" s="140">
        <v>3</v>
      </c>
      <c r="B95" s="12" t="s">
        <v>249</v>
      </c>
      <c r="C95" s="13"/>
      <c r="D95" s="13"/>
      <c r="E95" s="13"/>
      <c r="F95" s="13" t="s">
        <v>250</v>
      </c>
      <c r="G95" s="13"/>
      <c r="H95" s="14">
        <v>1</v>
      </c>
      <c r="I95" s="143">
        <f t="shared" si="6"/>
        <v>4.491607301881609E-11</v>
      </c>
      <c r="J95" s="141"/>
      <c r="K95" s="144">
        <v>12500000</v>
      </c>
      <c r="L95" s="143">
        <v>9.0402996866366598E-4</v>
      </c>
      <c r="M95" s="143">
        <f t="shared" si="3"/>
        <v>-0.99999992000000004</v>
      </c>
      <c r="N95" s="145"/>
      <c r="O95" s="149">
        <v>12500000</v>
      </c>
      <c r="P95" s="143">
        <v>6.9355147758161351E-4</v>
      </c>
      <c r="Q95" s="143">
        <f t="shared" si="4"/>
        <v>-0.99999992000000004</v>
      </c>
    </row>
    <row r="96" spans="1:17" ht="13.2" customHeight="1" x14ac:dyDescent="0.25">
      <c r="A96" s="140">
        <v>3</v>
      </c>
      <c r="B96" s="12" t="s">
        <v>251</v>
      </c>
      <c r="C96" s="13"/>
      <c r="D96" s="13"/>
      <c r="E96" s="13"/>
      <c r="F96" s="13" t="s">
        <v>252</v>
      </c>
      <c r="G96" s="13"/>
      <c r="H96" s="14">
        <v>429.13499999999999</v>
      </c>
      <c r="I96" s="143">
        <f t="shared" si="6"/>
        <v>1.9275058994929642E-8</v>
      </c>
      <c r="J96" s="141"/>
      <c r="K96" s="144">
        <v>2377335.73</v>
      </c>
      <c r="L96" s="143">
        <v>1.7193461963959308E-4</v>
      </c>
      <c r="M96" s="143">
        <f t="shared" si="3"/>
        <v>-0.99981948910514207</v>
      </c>
      <c r="N96" s="145"/>
      <c r="O96" s="149">
        <v>2377335.73</v>
      </c>
      <c r="P96" s="143">
        <v>1.3190437665992511E-4</v>
      </c>
      <c r="Q96" s="143">
        <f t="shared" si="4"/>
        <v>-0.99981948910514207</v>
      </c>
    </row>
    <row r="97" spans="1:17" ht="13.2" customHeight="1" x14ac:dyDescent="0.25">
      <c r="A97" s="140">
        <v>3</v>
      </c>
      <c r="B97" s="12" t="s">
        <v>253</v>
      </c>
      <c r="C97" s="13"/>
      <c r="D97" s="13"/>
      <c r="E97" s="13"/>
      <c r="F97" s="13" t="s">
        <v>254</v>
      </c>
      <c r="G97" s="13"/>
      <c r="H97" s="14">
        <v>1</v>
      </c>
      <c r="I97" s="143">
        <f t="shared" si="6"/>
        <v>4.491607301881609E-11</v>
      </c>
      <c r="J97" s="141"/>
      <c r="K97" s="144">
        <v>1500000</v>
      </c>
      <c r="L97" s="143">
        <v>1.0848359623963992E-4</v>
      </c>
      <c r="M97" s="143">
        <f t="shared" si="3"/>
        <v>-0.99999933333333335</v>
      </c>
      <c r="N97" s="145"/>
      <c r="O97" s="149">
        <v>1500000</v>
      </c>
      <c r="P97" s="143">
        <v>8.322617730979363E-5</v>
      </c>
      <c r="Q97" s="143">
        <f t="shared" si="4"/>
        <v>-0.99999933333333335</v>
      </c>
    </row>
    <row r="98" spans="1:17" ht="13.2" customHeight="1" x14ac:dyDescent="0.25">
      <c r="A98" s="140">
        <v>3</v>
      </c>
      <c r="B98" s="12" t="s">
        <v>255</v>
      </c>
      <c r="C98" s="13"/>
      <c r="D98" s="13"/>
      <c r="E98" s="13"/>
      <c r="F98" s="13" t="s">
        <v>256</v>
      </c>
      <c r="G98" s="13"/>
      <c r="H98" s="14">
        <v>50000000</v>
      </c>
      <c r="I98" s="143">
        <f t="shared" si="6"/>
        <v>2.2458036509408045E-3</v>
      </c>
      <c r="J98" s="141"/>
      <c r="K98" s="144">
        <v>100000000</v>
      </c>
      <c r="L98" s="143">
        <v>7.2322397493093278E-3</v>
      </c>
      <c r="M98" s="143">
        <f t="shared" si="3"/>
        <v>-0.5</v>
      </c>
      <c r="N98" s="145"/>
      <c r="O98" s="149">
        <v>100000000</v>
      </c>
      <c r="P98" s="143">
        <v>5.5484118206529081E-3</v>
      </c>
      <c r="Q98" s="143">
        <f t="shared" si="4"/>
        <v>-0.5</v>
      </c>
    </row>
    <row r="99" spans="1:17" ht="13.2" customHeight="1" x14ac:dyDescent="0.25">
      <c r="A99" s="140">
        <v>3</v>
      </c>
      <c r="B99" s="12" t="s">
        <v>257</v>
      </c>
      <c r="C99" s="13"/>
      <c r="D99" s="13"/>
      <c r="E99" s="13"/>
      <c r="F99" s="13" t="s">
        <v>258</v>
      </c>
      <c r="G99" s="13"/>
      <c r="H99" s="14">
        <v>25000000</v>
      </c>
      <c r="I99" s="143">
        <f t="shared" si="6"/>
        <v>1.1229018254704023E-3</v>
      </c>
      <c r="J99" s="141"/>
      <c r="K99" s="144">
        <v>40000000</v>
      </c>
      <c r="L99" s="143">
        <v>2.8928958997237312E-3</v>
      </c>
      <c r="M99" s="143">
        <f t="shared" si="3"/>
        <v>-0.375</v>
      </c>
      <c r="N99" s="145"/>
      <c r="O99" s="149">
        <v>40000000</v>
      </c>
      <c r="P99" s="143">
        <v>2.2193647282611633E-3</v>
      </c>
      <c r="Q99" s="143">
        <f t="shared" si="4"/>
        <v>-0.375</v>
      </c>
    </row>
    <row r="100" spans="1:17" ht="13.2" customHeight="1" x14ac:dyDescent="0.25">
      <c r="A100" s="140">
        <v>3</v>
      </c>
      <c r="B100" s="12" t="s">
        <v>259</v>
      </c>
      <c r="C100" s="13"/>
      <c r="D100" s="13"/>
      <c r="E100" s="13"/>
      <c r="F100" s="13" t="s">
        <v>260</v>
      </c>
      <c r="G100" s="13"/>
      <c r="H100" s="14">
        <v>25000000</v>
      </c>
      <c r="I100" s="143">
        <f t="shared" si="6"/>
        <v>1.1229018254704023E-3</v>
      </c>
      <c r="J100" s="141"/>
      <c r="K100" s="144">
        <v>2790973.5</v>
      </c>
      <c r="L100" s="143">
        <v>2.0184989485968978E-4</v>
      </c>
      <c r="M100" s="143">
        <f t="shared" si="3"/>
        <v>7.9574480015664779</v>
      </c>
      <c r="N100" s="145"/>
      <c r="O100" s="149">
        <v>2790973.5</v>
      </c>
      <c r="P100" s="143">
        <v>1.5485470358529019E-4</v>
      </c>
      <c r="Q100" s="143">
        <f t="shared" si="4"/>
        <v>7.9574480015664779</v>
      </c>
    </row>
    <row r="101" spans="1:17" ht="13.2" customHeight="1" x14ac:dyDescent="0.25">
      <c r="A101" s="140">
        <v>2</v>
      </c>
      <c r="B101" s="12" t="s">
        <v>261</v>
      </c>
      <c r="C101" s="13"/>
      <c r="D101" s="13"/>
      <c r="E101" s="13" t="s">
        <v>262</v>
      </c>
      <c r="F101" s="13"/>
      <c r="G101" s="13"/>
      <c r="H101" s="14"/>
      <c r="I101" s="143">
        <f t="shared" si="6"/>
        <v>0</v>
      </c>
      <c r="J101" s="141"/>
      <c r="K101" s="144">
        <v>2</v>
      </c>
      <c r="L101" s="143">
        <v>1.4464479498618656E-10</v>
      </c>
      <c r="M101" s="143">
        <f t="shared" si="3"/>
        <v>-1</v>
      </c>
      <c r="N101" s="145"/>
      <c r="O101" s="149">
        <v>2</v>
      </c>
      <c r="P101" s="143">
        <v>1.1096823641305817E-10</v>
      </c>
      <c r="Q101" s="143">
        <f t="shared" si="4"/>
        <v>-1</v>
      </c>
    </row>
    <row r="102" spans="1:17" ht="13.2" customHeight="1" x14ac:dyDescent="0.25">
      <c r="A102" s="140">
        <v>3</v>
      </c>
      <c r="B102" s="12" t="s">
        <v>263</v>
      </c>
      <c r="C102" s="13"/>
      <c r="D102" s="13"/>
      <c r="E102" s="13"/>
      <c r="F102" s="13" t="s">
        <v>264</v>
      </c>
      <c r="G102" s="13"/>
      <c r="H102" s="14"/>
      <c r="I102" s="143">
        <f t="shared" si="6"/>
        <v>0</v>
      </c>
      <c r="J102" s="141"/>
      <c r="K102" s="144">
        <v>2</v>
      </c>
      <c r="L102" s="143">
        <v>1.4464479498618656E-10</v>
      </c>
      <c r="M102" s="143">
        <f t="shared" si="3"/>
        <v>-1</v>
      </c>
      <c r="N102" s="145"/>
      <c r="O102" s="149">
        <v>2</v>
      </c>
      <c r="P102" s="143">
        <v>1.1096823641305817E-10</v>
      </c>
      <c r="Q102" s="143">
        <f t="shared" si="4"/>
        <v>-1</v>
      </c>
    </row>
    <row r="103" spans="1:17" ht="13.2" customHeight="1" x14ac:dyDescent="0.25">
      <c r="A103" s="140">
        <v>1</v>
      </c>
      <c r="B103" s="68" t="s">
        <v>292</v>
      </c>
      <c r="C103" s="13"/>
      <c r="D103" s="13" t="s">
        <v>265</v>
      </c>
      <c r="E103" s="13"/>
      <c r="F103" s="13"/>
      <c r="G103" s="13"/>
      <c r="H103" s="14">
        <v>158000000</v>
      </c>
      <c r="I103" s="143">
        <f t="shared" si="6"/>
        <v>7.0967395369729422E-3</v>
      </c>
      <c r="J103" s="141"/>
      <c r="K103" s="144">
        <v>356615010.81</v>
      </c>
      <c r="L103" s="143">
        <v>2.5791252563804577E-2</v>
      </c>
      <c r="M103" s="143">
        <f t="shared" si="3"/>
        <v>-0.5569451783840349</v>
      </c>
      <c r="N103" s="145"/>
      <c r="O103" s="149">
        <v>356615010.81</v>
      </c>
      <c r="P103" s="143">
        <v>1.9786469414004686E-2</v>
      </c>
      <c r="Q103" s="143">
        <f t="shared" si="4"/>
        <v>-0.5569451783840349</v>
      </c>
    </row>
    <row r="104" spans="1:17" ht="13.2" customHeight="1" x14ac:dyDescent="0.25">
      <c r="A104" s="140">
        <v>2</v>
      </c>
      <c r="B104" s="12" t="s">
        <v>266</v>
      </c>
      <c r="C104" s="13"/>
      <c r="D104" s="13"/>
      <c r="E104" s="13" t="s">
        <v>267</v>
      </c>
      <c r="F104" s="13"/>
      <c r="G104" s="13"/>
      <c r="H104" s="14"/>
      <c r="I104" s="143">
        <f t="shared" si="6"/>
        <v>0</v>
      </c>
      <c r="J104" s="141"/>
      <c r="K104" s="144">
        <v>1</v>
      </c>
      <c r="L104" s="143">
        <v>7.2322397493093281E-11</v>
      </c>
      <c r="M104" s="143">
        <f t="shared" si="3"/>
        <v>-1</v>
      </c>
      <c r="N104" s="145"/>
      <c r="O104" s="149">
        <v>1</v>
      </c>
      <c r="P104" s="143">
        <v>5.5484118206529083E-11</v>
      </c>
      <c r="Q104" s="143">
        <f t="shared" si="4"/>
        <v>-1</v>
      </c>
    </row>
    <row r="105" spans="1:17" ht="13.2" customHeight="1" x14ac:dyDescent="0.25">
      <c r="A105" s="140">
        <v>2</v>
      </c>
      <c r="B105" s="12" t="s">
        <v>268</v>
      </c>
      <c r="C105" s="13"/>
      <c r="D105" s="13"/>
      <c r="E105" s="13" t="s">
        <v>269</v>
      </c>
      <c r="F105" s="13"/>
      <c r="G105" s="13"/>
      <c r="H105" s="14">
        <v>158000000</v>
      </c>
      <c r="I105" s="143">
        <f t="shared" si="6"/>
        <v>7.0967395369729422E-3</v>
      </c>
      <c r="J105" s="141"/>
      <c r="K105" s="144">
        <v>356615009.81</v>
      </c>
      <c r="L105" s="143">
        <v>2.5791252491482178E-2</v>
      </c>
      <c r="M105" s="143">
        <f t="shared" si="3"/>
        <v>-0.55694517714164515</v>
      </c>
      <c r="N105" s="145"/>
      <c r="O105" s="149">
        <v>356615009.81</v>
      </c>
      <c r="P105" s="143">
        <v>1.9786469358520568E-2</v>
      </c>
      <c r="Q105" s="143">
        <f t="shared" si="4"/>
        <v>-0.55694517714164515</v>
      </c>
    </row>
    <row r="106" spans="1:17" ht="13.2" customHeight="1" x14ac:dyDescent="0.25">
      <c r="A106" s="140">
        <v>3</v>
      </c>
      <c r="B106" s="12" t="s">
        <v>270</v>
      </c>
      <c r="C106" s="13"/>
      <c r="D106" s="13"/>
      <c r="E106" s="13"/>
      <c r="F106" s="13" t="s">
        <v>271</v>
      </c>
      <c r="G106" s="13"/>
      <c r="H106" s="14">
        <v>108000000</v>
      </c>
      <c r="I106" s="143">
        <f t="shared" si="6"/>
        <v>4.8509358860321381E-3</v>
      </c>
      <c r="J106" s="141"/>
      <c r="K106" s="148">
        <v>148615009.81</v>
      </c>
      <c r="L106" s="147">
        <v>1.0699999999999999E-2</v>
      </c>
      <c r="M106" s="147">
        <f t="shared" si="3"/>
        <v>-0.27329009271624127</v>
      </c>
      <c r="N106" s="145"/>
      <c r="O106" s="150">
        <v>148615009.81</v>
      </c>
      <c r="P106" s="147">
        <v>8.2457727715625206E-3</v>
      </c>
      <c r="Q106" s="147">
        <f t="shared" si="4"/>
        <v>-0.27329009271624127</v>
      </c>
    </row>
    <row r="107" spans="1:17" ht="13.2" customHeight="1" x14ac:dyDescent="0.25">
      <c r="A107" s="140">
        <v>3</v>
      </c>
      <c r="B107" s="12" t="s">
        <v>272</v>
      </c>
      <c r="C107" s="13"/>
      <c r="D107" s="13"/>
      <c r="E107" s="13"/>
      <c r="F107" s="13" t="s">
        <v>273</v>
      </c>
      <c r="G107" s="13"/>
      <c r="H107" s="14">
        <v>50000000</v>
      </c>
      <c r="I107" s="143">
        <f t="shared" si="6"/>
        <v>2.2458036509408045E-3</v>
      </c>
      <c r="J107" s="141"/>
      <c r="K107" s="144">
        <v>208000000</v>
      </c>
      <c r="L107" s="143">
        <v>1.5043058678563403E-2</v>
      </c>
      <c r="M107" s="143">
        <f t="shared" si="3"/>
        <v>-0.75961538461538458</v>
      </c>
      <c r="N107" s="145"/>
      <c r="O107" s="149">
        <v>208000000</v>
      </c>
      <c r="P107" s="143">
        <v>1.1540696586958049E-2</v>
      </c>
      <c r="Q107" s="143">
        <f t="shared" si="4"/>
        <v>-0.75961538461538458</v>
      </c>
    </row>
    <row r="108" spans="1:17" ht="13.2" customHeight="1" x14ac:dyDescent="0.25">
      <c r="A108" s="140">
        <v>1</v>
      </c>
      <c r="B108" s="68" t="s">
        <v>293</v>
      </c>
      <c r="C108" s="13"/>
      <c r="D108" s="13" t="s">
        <v>274</v>
      </c>
      <c r="E108" s="13"/>
      <c r="F108" s="13"/>
      <c r="G108" s="13"/>
      <c r="H108" s="14">
        <v>797159572</v>
      </c>
      <c r="I108" s="143">
        <f t="shared" si="6"/>
        <v>3.5805277543600182E-2</v>
      </c>
      <c r="J108" s="141"/>
      <c r="K108" s="144">
        <v>628019072.94000006</v>
      </c>
      <c r="L108" s="143">
        <v>4.5419845026410624E-2</v>
      </c>
      <c r="M108" s="143">
        <f t="shared" si="3"/>
        <v>0.26932382525929977</v>
      </c>
      <c r="N108" s="145"/>
      <c r="O108" s="149">
        <v>628019072.94000006</v>
      </c>
      <c r="P108" s="143">
        <v>3.4845084478957775E-2</v>
      </c>
      <c r="Q108" s="143">
        <f t="shared" si="4"/>
        <v>0.26932382525929977</v>
      </c>
    </row>
    <row r="109" spans="1:17" ht="13.2" customHeight="1" x14ac:dyDescent="0.25">
      <c r="A109" s="140">
        <v>2</v>
      </c>
      <c r="B109" s="12" t="s">
        <v>275</v>
      </c>
      <c r="C109" s="13"/>
      <c r="D109" s="13"/>
      <c r="E109" s="13" t="s">
        <v>276</v>
      </c>
      <c r="F109" s="13"/>
      <c r="G109" s="13"/>
      <c r="H109" s="14">
        <v>61305000</v>
      </c>
      <c r="I109" s="143">
        <f t="shared" si="6"/>
        <v>2.7535798564185207E-3</v>
      </c>
      <c r="J109" s="141"/>
      <c r="K109" s="144"/>
      <c r="L109" s="143">
        <v>0</v>
      </c>
      <c r="M109" s="143"/>
      <c r="N109" s="145"/>
      <c r="O109" s="149">
        <v>0</v>
      </c>
      <c r="P109" s="143">
        <v>0</v>
      </c>
      <c r="Q109" s="143"/>
    </row>
    <row r="110" spans="1:17" ht="13.2" customHeight="1" x14ac:dyDescent="0.25">
      <c r="A110" s="140">
        <v>2</v>
      </c>
      <c r="B110" s="12" t="s">
        <v>277</v>
      </c>
      <c r="C110" s="13"/>
      <c r="D110" s="13"/>
      <c r="E110" s="13" t="s">
        <v>278</v>
      </c>
      <c r="F110" s="13"/>
      <c r="G110" s="13"/>
      <c r="H110" s="14">
        <v>429329572</v>
      </c>
      <c r="I110" s="143">
        <f t="shared" si="6"/>
        <v>1.9283798405089061E-2</v>
      </c>
      <c r="J110" s="141"/>
      <c r="K110" s="144">
        <v>382102922.43000001</v>
      </c>
      <c r="L110" s="143">
        <v>2.7634599439255048E-2</v>
      </c>
      <c r="M110" s="143">
        <f t="shared" si="3"/>
        <v>0.12359667198999702</v>
      </c>
      <c r="N110" s="145"/>
      <c r="O110" s="149">
        <v>382102922.43000001</v>
      </c>
      <c r="P110" s="143">
        <v>2.1200643715166334E-2</v>
      </c>
      <c r="Q110" s="143">
        <f t="shared" si="4"/>
        <v>0.12359667198999702</v>
      </c>
    </row>
    <row r="111" spans="1:17" ht="13.2" customHeight="1" x14ac:dyDescent="0.25">
      <c r="A111" s="140">
        <v>3</v>
      </c>
      <c r="B111" s="12" t="s">
        <v>279</v>
      </c>
      <c r="C111" s="13"/>
      <c r="D111" s="13"/>
      <c r="E111" s="13"/>
      <c r="F111" s="13" t="s">
        <v>280</v>
      </c>
      <c r="G111" s="13"/>
      <c r="H111" s="14">
        <v>245220000</v>
      </c>
      <c r="I111" s="143">
        <f t="shared" si="6"/>
        <v>1.1014319425674083E-2</v>
      </c>
      <c r="J111" s="141"/>
      <c r="K111" s="144">
        <v>232102922.43000001</v>
      </c>
      <c r="L111" s="143">
        <v>1.6786239815291058E-2</v>
      </c>
      <c r="M111" s="143">
        <f t="shared" si="3"/>
        <v>5.6514056060435802E-2</v>
      </c>
      <c r="N111" s="145"/>
      <c r="O111" s="149">
        <v>232102922.43000001</v>
      </c>
      <c r="P111" s="143">
        <v>1.2878025984186971E-2</v>
      </c>
      <c r="Q111" s="143">
        <f t="shared" si="4"/>
        <v>5.6514056060435802E-2</v>
      </c>
    </row>
    <row r="112" spans="1:17" ht="13.2" customHeight="1" x14ac:dyDescent="0.25">
      <c r="A112" s="140">
        <v>3</v>
      </c>
      <c r="B112" s="12" t="s">
        <v>281</v>
      </c>
      <c r="C112" s="13"/>
      <c r="D112" s="13"/>
      <c r="E112" s="13"/>
      <c r="F112" s="13" t="s">
        <v>282</v>
      </c>
      <c r="G112" s="13"/>
      <c r="H112" s="14">
        <v>184109572</v>
      </c>
      <c r="I112" s="143">
        <f t="shared" si="6"/>
        <v>8.2694789794149782E-3</v>
      </c>
      <c r="J112" s="141"/>
      <c r="K112" s="144">
        <v>150000000</v>
      </c>
      <c r="L112" s="143">
        <v>1.0848359623963992E-2</v>
      </c>
      <c r="M112" s="143">
        <f t="shared" si="3"/>
        <v>0.22739714666666666</v>
      </c>
      <c r="N112" s="145"/>
      <c r="O112" s="149">
        <v>150000000</v>
      </c>
      <c r="P112" s="143">
        <v>8.322617730979363E-3</v>
      </c>
      <c r="Q112" s="143">
        <f t="shared" si="4"/>
        <v>0.22739714666666666</v>
      </c>
    </row>
    <row r="113" spans="1:17" ht="13.2" customHeight="1" x14ac:dyDescent="0.25">
      <c r="A113" s="140">
        <v>2</v>
      </c>
      <c r="B113" s="12" t="s">
        <v>283</v>
      </c>
      <c r="C113" s="13"/>
      <c r="D113" s="13"/>
      <c r="E113" s="13" t="s">
        <v>284</v>
      </c>
      <c r="F113" s="13"/>
      <c r="G113" s="13"/>
      <c r="H113" s="14">
        <v>306525000</v>
      </c>
      <c r="I113" s="143">
        <f t="shared" si="6"/>
        <v>1.3767899282092603E-2</v>
      </c>
      <c r="J113" s="141"/>
      <c r="K113" s="144">
        <v>245916150.50999999</v>
      </c>
      <c r="L113" s="143">
        <v>1.7785245587155572E-2</v>
      </c>
      <c r="M113" s="143">
        <f t="shared" si="3"/>
        <v>0.24646144372504475</v>
      </c>
      <c r="N113" s="145"/>
      <c r="O113" s="149">
        <v>245916150.50999999</v>
      </c>
      <c r="P113" s="143">
        <v>1.3644440763791437E-2</v>
      </c>
      <c r="Q113" s="143">
        <f t="shared" si="4"/>
        <v>0.24646144372504475</v>
      </c>
    </row>
    <row r="114" spans="1:17" ht="13.2" customHeight="1" x14ac:dyDescent="0.25">
      <c r="J114" s="139"/>
      <c r="K114" s="106"/>
      <c r="L114" s="85"/>
      <c r="M114" s="8"/>
      <c r="N114" s="139"/>
    </row>
  </sheetData>
  <autoFilter ref="A2:P113" xr:uid="{00000000-0001-0000-0400-000000000000}">
    <filterColumn colId="10" showButton="0"/>
  </autoFilter>
  <mergeCells count="3">
    <mergeCell ref="K1:M1"/>
    <mergeCell ref="O1:Q1"/>
    <mergeCell ref="A1:I1"/>
  </mergeCells>
  <phoneticPr fontId="6" type="noConversion"/>
  <conditionalFormatting sqref="N1 M2:N1048576">
    <cfRule type="cellIs" dxfId="2" priority="3" operator="lessThan">
      <formula>0</formula>
    </cfRule>
  </conditionalFormatting>
  <conditionalFormatting sqref="Q2">
    <cfRule type="cellIs" dxfId="1" priority="2" operator="lessThan">
      <formula>0</formula>
    </cfRule>
  </conditionalFormatting>
  <conditionalFormatting sqref="Q3:Q11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/>
    </sheetView>
  </sheetViews>
  <sheetFormatPr baseColWidth="10" defaultRowHeight="13.2" x14ac:dyDescent="0.25"/>
  <cols>
    <col min="1" max="1" width="6.88671875" style="79" customWidth="1"/>
    <col min="2" max="2" width="10.6640625" style="15" bestFit="1" customWidth="1"/>
    <col min="3" max="5" width="4" style="8" customWidth="1"/>
    <col min="6" max="6" width="20.44140625" style="8" customWidth="1"/>
    <col min="7" max="16" width="13.6640625" style="8" customWidth="1"/>
    <col min="17" max="17" width="12.109375" style="9" customWidth="1"/>
    <col min="18" max="18" width="4" style="8" customWidth="1"/>
    <col min="19" max="20" width="21.44140625" style="8" customWidth="1"/>
    <col min="21" max="16384" width="11.5546875" style="8"/>
  </cols>
  <sheetData>
    <row r="1" spans="1:20" x14ac:dyDescent="0.25">
      <c r="A1" s="74" t="s">
        <v>429</v>
      </c>
      <c r="B1" s="74" t="s">
        <v>431</v>
      </c>
      <c r="C1" s="109" t="s">
        <v>430</v>
      </c>
      <c r="D1" s="110"/>
      <c r="E1" s="110"/>
      <c r="F1" s="111"/>
      <c r="G1" s="22" t="s">
        <v>345</v>
      </c>
      <c r="H1" s="22" t="s">
        <v>346</v>
      </c>
      <c r="I1" s="22" t="s">
        <v>347</v>
      </c>
      <c r="J1" s="22" t="s">
        <v>348</v>
      </c>
      <c r="K1" s="22" t="s">
        <v>349</v>
      </c>
      <c r="L1" s="22" t="s">
        <v>350</v>
      </c>
      <c r="M1" s="22" t="s">
        <v>351</v>
      </c>
      <c r="N1" s="22" t="s">
        <v>352</v>
      </c>
      <c r="O1" s="22" t="s">
        <v>353</v>
      </c>
      <c r="P1" s="22" t="s">
        <v>344</v>
      </c>
      <c r="Q1" s="70" t="s">
        <v>432</v>
      </c>
      <c r="S1" s="22" t="s">
        <v>354</v>
      </c>
      <c r="T1" s="22" t="s">
        <v>355</v>
      </c>
    </row>
    <row r="2" spans="1:20" x14ac:dyDescent="0.25">
      <c r="A2" s="76">
        <v>1</v>
      </c>
      <c r="B2" s="16" t="s">
        <v>374</v>
      </c>
      <c r="C2" s="10" t="s">
        <v>38</v>
      </c>
      <c r="D2" s="10"/>
      <c r="E2" s="10"/>
      <c r="F2" s="10"/>
      <c r="G2" s="17">
        <v>285240929</v>
      </c>
      <c r="H2" s="11">
        <v>775404945</v>
      </c>
      <c r="I2" s="11">
        <v>1003597689</v>
      </c>
      <c r="J2" s="11">
        <v>273981418</v>
      </c>
      <c r="K2" s="11">
        <v>2133301893</v>
      </c>
      <c r="L2" s="11">
        <v>1334627293</v>
      </c>
      <c r="M2" s="11">
        <v>1551560526</v>
      </c>
      <c r="N2" s="135">
        <v>102836861</v>
      </c>
      <c r="O2" s="135">
        <v>45788675</v>
      </c>
      <c r="P2" s="21">
        <v>7506340229</v>
      </c>
      <c r="Q2" s="81">
        <f>P2/P$78</f>
        <v>0.3371553258298407</v>
      </c>
      <c r="S2" s="14">
        <f>SUM(G2:O2)</f>
        <v>7506340229</v>
      </c>
      <c r="T2" s="14">
        <f>P2-S2</f>
        <v>0</v>
      </c>
    </row>
    <row r="3" spans="1:20" x14ac:dyDescent="0.25">
      <c r="A3" s="76">
        <v>2</v>
      </c>
      <c r="B3" s="16" t="s">
        <v>375</v>
      </c>
      <c r="C3" s="13"/>
      <c r="D3" s="10" t="s">
        <v>39</v>
      </c>
      <c r="E3" s="10"/>
      <c r="F3" s="10"/>
      <c r="G3" s="11">
        <v>155518067</v>
      </c>
      <c r="H3" s="11">
        <v>422763587</v>
      </c>
      <c r="I3" s="11">
        <v>547178041</v>
      </c>
      <c r="J3" s="11">
        <v>149379196</v>
      </c>
      <c r="K3" s="11">
        <v>1163111437</v>
      </c>
      <c r="L3" s="11">
        <v>727660850</v>
      </c>
      <c r="M3" s="11">
        <v>845936432</v>
      </c>
      <c r="N3" s="11">
        <v>56068356</v>
      </c>
      <c r="O3" s="11">
        <v>24964742</v>
      </c>
      <c r="P3" s="21">
        <v>4092580708</v>
      </c>
      <c r="Q3" s="81">
        <f t="shared" ref="Q3:Q66" si="0">P3/P$78</f>
        <v>0.18382265391592606</v>
      </c>
      <c r="S3" s="14">
        <f>SUM(G3:O3)</f>
        <v>4092580708</v>
      </c>
      <c r="T3" s="14">
        <f>P3-S3</f>
        <v>0</v>
      </c>
    </row>
    <row r="4" spans="1:20" x14ac:dyDescent="0.25">
      <c r="A4" s="76">
        <v>2</v>
      </c>
      <c r="B4" s="16" t="s">
        <v>376</v>
      </c>
      <c r="C4" s="13"/>
      <c r="D4" s="10" t="s">
        <v>40</v>
      </c>
      <c r="E4" s="10"/>
      <c r="F4" s="10"/>
      <c r="G4" s="11">
        <v>115212110</v>
      </c>
      <c r="H4" s="11">
        <v>313195024</v>
      </c>
      <c r="I4" s="11">
        <v>405364712</v>
      </c>
      <c r="J4" s="11">
        <v>110664263</v>
      </c>
      <c r="K4" s="11">
        <v>861665304</v>
      </c>
      <c r="L4" s="11">
        <v>539071397</v>
      </c>
      <c r="M4" s="11">
        <v>626693239</v>
      </c>
      <c r="N4" s="86">
        <v>41536997</v>
      </c>
      <c r="O4" s="11">
        <v>18494575</v>
      </c>
      <c r="P4" s="21">
        <v>3031897621</v>
      </c>
      <c r="Q4" s="81">
        <f t="shared" si="0"/>
        <v>0.13618093493041081</v>
      </c>
      <c r="S4" s="14">
        <f>SUM(G4:O4)</f>
        <v>3031897621</v>
      </c>
      <c r="T4" s="14">
        <f>P4-S4</f>
        <v>0</v>
      </c>
    </row>
    <row r="5" spans="1:20" x14ac:dyDescent="0.25">
      <c r="A5" s="76">
        <v>2</v>
      </c>
      <c r="B5" s="16" t="s">
        <v>377</v>
      </c>
      <c r="C5" s="13"/>
      <c r="D5" s="10" t="s">
        <v>41</v>
      </c>
      <c r="E5" s="10"/>
      <c r="F5" s="10"/>
      <c r="G5" s="11">
        <v>14510752</v>
      </c>
      <c r="H5" s="11">
        <v>39446334</v>
      </c>
      <c r="I5" s="11">
        <v>51054936</v>
      </c>
      <c r="J5" s="11">
        <v>13937959</v>
      </c>
      <c r="K5" s="11">
        <v>108525152</v>
      </c>
      <c r="L5" s="11">
        <v>67895046</v>
      </c>
      <c r="M5" s="11">
        <v>78930855</v>
      </c>
      <c r="N5" s="86">
        <v>5231508</v>
      </c>
      <c r="O5" s="11">
        <v>2329358</v>
      </c>
      <c r="P5" s="21">
        <v>381861900</v>
      </c>
      <c r="Q5" s="81">
        <f t="shared" si="0"/>
        <v>1.7151736983503849E-2</v>
      </c>
      <c r="S5" s="14">
        <f>SUM(G5:O5)</f>
        <v>381861900</v>
      </c>
      <c r="T5" s="14">
        <f>P5-S5</f>
        <v>0</v>
      </c>
    </row>
    <row r="6" spans="1:20" x14ac:dyDescent="0.25">
      <c r="A6" s="76">
        <v>1</v>
      </c>
      <c r="B6" s="16" t="s">
        <v>378</v>
      </c>
      <c r="C6" s="10" t="s">
        <v>42</v>
      </c>
      <c r="D6" s="10"/>
      <c r="E6" s="10"/>
      <c r="F6" s="10"/>
      <c r="G6" s="11">
        <v>37876401</v>
      </c>
      <c r="H6" s="11">
        <v>223498718</v>
      </c>
      <c r="I6" s="11">
        <v>124116039</v>
      </c>
      <c r="J6" s="11">
        <v>26295063</v>
      </c>
      <c r="K6" s="11">
        <v>339233074</v>
      </c>
      <c r="L6" s="11">
        <v>1041448927</v>
      </c>
      <c r="M6" s="11">
        <v>183856818</v>
      </c>
      <c r="N6" s="11">
        <v>4665756</v>
      </c>
      <c r="O6" s="11">
        <v>2376588</v>
      </c>
      <c r="P6" s="21">
        <v>1983367384</v>
      </c>
      <c r="Q6" s="81">
        <f t="shared" si="0"/>
        <v>8.9085074242882256E-2</v>
      </c>
      <c r="S6" s="14">
        <f>SUM(G6:O6)</f>
        <v>1983367384</v>
      </c>
      <c r="T6" s="14">
        <f>P6-S6</f>
        <v>0</v>
      </c>
    </row>
    <row r="7" spans="1:20" x14ac:dyDescent="0.25">
      <c r="A7" s="76">
        <v>2</v>
      </c>
      <c r="B7" s="16" t="s">
        <v>379</v>
      </c>
      <c r="C7" s="13"/>
      <c r="D7" s="10" t="s">
        <v>43</v>
      </c>
      <c r="E7" s="10"/>
      <c r="F7" s="10"/>
      <c r="G7" s="11">
        <v>8536724</v>
      </c>
      <c r="H7" s="11">
        <v>42183139</v>
      </c>
      <c r="I7" s="11">
        <v>27996856</v>
      </c>
      <c r="J7" s="17"/>
      <c r="K7" s="11">
        <v>43591062</v>
      </c>
      <c r="L7" s="11">
        <v>12500671</v>
      </c>
      <c r="M7" s="11">
        <v>54739256</v>
      </c>
      <c r="N7" s="17"/>
      <c r="O7" s="17"/>
      <c r="P7" s="21">
        <v>189547709</v>
      </c>
      <c r="Q7" s="81">
        <f t="shared" si="0"/>
        <v>8.5137387379933035E-3</v>
      </c>
      <c r="S7" s="14">
        <f>SUM(G7:O7)</f>
        <v>189547708</v>
      </c>
      <c r="T7" s="14">
        <f>P7-S7</f>
        <v>1</v>
      </c>
    </row>
    <row r="8" spans="1:20" x14ac:dyDescent="0.25">
      <c r="A8" s="76">
        <v>2</v>
      </c>
      <c r="B8" s="16" t="s">
        <v>380</v>
      </c>
      <c r="C8" s="13"/>
      <c r="D8" s="10" t="s">
        <v>44</v>
      </c>
      <c r="E8" s="10"/>
      <c r="F8" s="10"/>
      <c r="G8" s="11">
        <v>2557274</v>
      </c>
      <c r="H8" s="11">
        <v>12048051</v>
      </c>
      <c r="I8" s="11">
        <v>59772775</v>
      </c>
      <c r="J8" s="11">
        <v>13256544</v>
      </c>
      <c r="K8" s="11">
        <v>72280640</v>
      </c>
      <c r="L8" s="11">
        <v>285910251</v>
      </c>
      <c r="M8" s="11">
        <v>21538781</v>
      </c>
      <c r="N8" s="11">
        <v>2304393</v>
      </c>
      <c r="O8" s="11">
        <v>1026044</v>
      </c>
      <c r="P8" s="21">
        <v>470694752</v>
      </c>
      <c r="Q8" s="81">
        <f t="shared" si="0"/>
        <v>2.114175985040553E-2</v>
      </c>
      <c r="S8" s="14">
        <f>SUM(G8:O8)</f>
        <v>470694753</v>
      </c>
      <c r="T8" s="14">
        <f>P8-S8</f>
        <v>-1</v>
      </c>
    </row>
    <row r="9" spans="1:20" x14ac:dyDescent="0.25">
      <c r="A9" s="76">
        <v>2</v>
      </c>
      <c r="B9" s="16" t="s">
        <v>381</v>
      </c>
      <c r="C9" s="13"/>
      <c r="D9" s="10" t="s">
        <v>45</v>
      </c>
      <c r="E9" s="10"/>
      <c r="F9" s="10"/>
      <c r="G9" s="17"/>
      <c r="H9" s="11">
        <v>4242831</v>
      </c>
      <c r="I9" s="17"/>
      <c r="J9" s="17"/>
      <c r="K9" s="11">
        <v>4209283</v>
      </c>
      <c r="L9" s="11">
        <v>1131231</v>
      </c>
      <c r="M9" s="11">
        <v>3545583</v>
      </c>
      <c r="N9" s="17"/>
      <c r="O9" s="17"/>
      <c r="P9" s="21">
        <v>13128928</v>
      </c>
      <c r="Q9" s="81">
        <f t="shared" si="0"/>
        <v>5.8969988870677913E-4</v>
      </c>
      <c r="S9" s="14">
        <f>SUM(G9:O9)</f>
        <v>13128928</v>
      </c>
      <c r="T9" s="14">
        <f>P9-S9</f>
        <v>0</v>
      </c>
    </row>
    <row r="10" spans="1:20" x14ac:dyDescent="0.25">
      <c r="A10" s="76">
        <v>2</v>
      </c>
      <c r="B10" s="16" t="s">
        <v>382</v>
      </c>
      <c r="C10" s="13"/>
      <c r="D10" s="10" t="s">
        <v>46</v>
      </c>
      <c r="E10" s="10"/>
      <c r="F10" s="10"/>
      <c r="G10" s="17"/>
      <c r="H10" s="11">
        <v>74534938</v>
      </c>
      <c r="I10" s="17"/>
      <c r="J10" s="17"/>
      <c r="K10" s="17"/>
      <c r="L10" s="11">
        <v>4292831</v>
      </c>
      <c r="M10" s="11">
        <v>26633000</v>
      </c>
      <c r="N10" s="17"/>
      <c r="O10" s="17"/>
      <c r="P10" s="21">
        <v>105460768</v>
      </c>
      <c r="Q10" s="81">
        <f t="shared" si="0"/>
        <v>4.7368835561084231E-3</v>
      </c>
      <c r="S10" s="14">
        <f>SUM(G10:O10)</f>
        <v>105460769</v>
      </c>
      <c r="T10" s="14">
        <f>P10-S10</f>
        <v>-1</v>
      </c>
    </row>
    <row r="11" spans="1:20" x14ac:dyDescent="0.25">
      <c r="A11" s="76">
        <v>2</v>
      </c>
      <c r="B11" s="16" t="s">
        <v>383</v>
      </c>
      <c r="C11" s="13"/>
      <c r="D11" s="10" t="s">
        <v>47</v>
      </c>
      <c r="E11" s="10"/>
      <c r="F11" s="10"/>
      <c r="G11" s="11">
        <v>624335</v>
      </c>
      <c r="H11" s="17"/>
      <c r="I11" s="17"/>
      <c r="J11" s="17"/>
      <c r="K11" s="17"/>
      <c r="L11" s="17"/>
      <c r="M11" s="11">
        <v>598850</v>
      </c>
      <c r="N11" s="17"/>
      <c r="O11" s="17"/>
      <c r="P11" s="21">
        <v>1223185</v>
      </c>
      <c r="Q11" s="81">
        <f t="shared" si="0"/>
        <v>5.4940666775520559E-5</v>
      </c>
      <c r="S11" s="14">
        <f>SUM(G11:O11)</f>
        <v>1223185</v>
      </c>
      <c r="T11" s="14">
        <f>P11-S11</f>
        <v>0</v>
      </c>
    </row>
    <row r="12" spans="1:20" x14ac:dyDescent="0.25">
      <c r="A12" s="76">
        <v>2</v>
      </c>
      <c r="B12" s="16" t="s">
        <v>384</v>
      </c>
      <c r="C12" s="13"/>
      <c r="D12" s="10" t="s">
        <v>48</v>
      </c>
      <c r="E12" s="10"/>
      <c r="F12" s="10"/>
      <c r="G12" s="17"/>
      <c r="H12" s="11">
        <v>2648517</v>
      </c>
      <c r="I12" s="17"/>
      <c r="J12" s="17"/>
      <c r="K12" s="11">
        <v>148303896</v>
      </c>
      <c r="L12" s="11">
        <v>1749810</v>
      </c>
      <c r="M12" s="17"/>
      <c r="N12" s="17"/>
      <c r="O12" s="17"/>
      <c r="P12" s="21">
        <v>152702223</v>
      </c>
      <c r="Q12" s="81">
        <f t="shared" si="0"/>
        <v>6.8587841984035381E-3</v>
      </c>
      <c r="S12" s="14">
        <f>SUM(G12:O12)</f>
        <v>152702223</v>
      </c>
      <c r="T12" s="14">
        <f>P12-S12</f>
        <v>0</v>
      </c>
    </row>
    <row r="13" spans="1:20" x14ac:dyDescent="0.25">
      <c r="A13" s="76">
        <v>2</v>
      </c>
      <c r="B13" s="16" t="s">
        <v>385</v>
      </c>
      <c r="C13" s="13"/>
      <c r="D13" s="10" t="s">
        <v>49</v>
      </c>
      <c r="E13" s="10"/>
      <c r="F13" s="10"/>
      <c r="G13" s="17"/>
      <c r="H13" s="17"/>
      <c r="I13" s="17"/>
      <c r="J13" s="17"/>
      <c r="K13" s="17"/>
      <c r="L13" s="17"/>
      <c r="M13" s="11">
        <v>459444</v>
      </c>
      <c r="N13" s="17"/>
      <c r="O13" s="17"/>
      <c r="P13" s="21">
        <v>459444</v>
      </c>
      <c r="Q13" s="81">
        <f t="shared" si="0"/>
        <v>2.063642025205694E-5</v>
      </c>
      <c r="S13" s="14">
        <f>SUM(G13:O13)</f>
        <v>459444</v>
      </c>
      <c r="T13" s="14">
        <f>P13-S13</f>
        <v>0</v>
      </c>
    </row>
    <row r="14" spans="1:20" x14ac:dyDescent="0.25">
      <c r="A14" s="76">
        <v>2</v>
      </c>
      <c r="B14" s="16" t="s">
        <v>386</v>
      </c>
      <c r="C14" s="13"/>
      <c r="D14" s="10" t="s">
        <v>50</v>
      </c>
      <c r="E14" s="10"/>
      <c r="F14" s="10"/>
      <c r="G14" s="11">
        <v>4447550</v>
      </c>
      <c r="H14" s="11">
        <v>7990986</v>
      </c>
      <c r="I14" s="11">
        <v>7842729</v>
      </c>
      <c r="J14" s="11">
        <v>1886646</v>
      </c>
      <c r="K14" s="11">
        <v>20042119</v>
      </c>
      <c r="L14" s="11">
        <v>36736562</v>
      </c>
      <c r="M14" s="11">
        <v>15297047</v>
      </c>
      <c r="N14" s="11">
        <v>1593502</v>
      </c>
      <c r="O14" s="11">
        <v>227602</v>
      </c>
      <c r="P14" s="21">
        <v>96064743</v>
      </c>
      <c r="Q14" s="81">
        <f t="shared" si="0"/>
        <v>4.314851011121802E-3</v>
      </c>
      <c r="S14" s="14">
        <f>SUM(G14:O14)</f>
        <v>96064743</v>
      </c>
      <c r="T14" s="14">
        <f>P14-S14</f>
        <v>0</v>
      </c>
    </row>
    <row r="15" spans="1:20" x14ac:dyDescent="0.25">
      <c r="A15" s="76">
        <v>2</v>
      </c>
      <c r="B15" s="16" t="s">
        <v>387</v>
      </c>
      <c r="C15" s="13"/>
      <c r="D15" s="10" t="s">
        <v>51</v>
      </c>
      <c r="E15" s="10"/>
      <c r="F15" s="10"/>
      <c r="G15" s="11">
        <v>2684237</v>
      </c>
      <c r="H15" s="11">
        <v>16804003</v>
      </c>
      <c r="I15" s="11">
        <v>8250481</v>
      </c>
      <c r="J15" s="11">
        <v>10754237</v>
      </c>
      <c r="K15" s="11">
        <v>16433627</v>
      </c>
      <c r="L15" s="11">
        <v>6569759</v>
      </c>
      <c r="M15" s="11">
        <v>12401228</v>
      </c>
      <c r="N15" s="11">
        <v>663071</v>
      </c>
      <c r="O15" s="11">
        <v>205478</v>
      </c>
      <c r="P15" s="21">
        <v>74766121</v>
      </c>
      <c r="Q15" s="81">
        <f t="shared" si="0"/>
        <v>3.358200550169639E-3</v>
      </c>
      <c r="S15" s="14">
        <f>SUM(G15:O15)</f>
        <v>74766121</v>
      </c>
      <c r="T15" s="14">
        <f>P15-S15</f>
        <v>0</v>
      </c>
    </row>
    <row r="16" spans="1:20" x14ac:dyDescent="0.25">
      <c r="A16" s="76">
        <v>2</v>
      </c>
      <c r="B16" s="16" t="s">
        <v>388</v>
      </c>
      <c r="C16" s="13"/>
      <c r="D16" s="10" t="s">
        <v>52</v>
      </c>
      <c r="E16" s="10"/>
      <c r="F16" s="10"/>
      <c r="G16" s="11">
        <v>9681647</v>
      </c>
      <c r="H16" s="11">
        <v>36334348</v>
      </c>
      <c r="I16" s="11">
        <v>10004771</v>
      </c>
      <c r="J16" s="11">
        <v>397636</v>
      </c>
      <c r="K16" s="11">
        <v>8880582</v>
      </c>
      <c r="L16" s="11">
        <v>387825850</v>
      </c>
      <c r="M16" s="11">
        <v>15010551</v>
      </c>
      <c r="N16" s="11">
        <v>104791</v>
      </c>
      <c r="O16" s="11">
        <v>917464</v>
      </c>
      <c r="P16" s="21">
        <v>469157639</v>
      </c>
      <c r="Q16" s="81">
        <f t="shared" si="0"/>
        <v>2.107271877065936E-2</v>
      </c>
      <c r="S16" s="14">
        <f>SUM(G16:O16)</f>
        <v>469157640</v>
      </c>
      <c r="T16" s="14">
        <f>P16-S16</f>
        <v>-1</v>
      </c>
    </row>
    <row r="17" spans="1:20" x14ac:dyDescent="0.25">
      <c r="A17" s="76">
        <v>2</v>
      </c>
      <c r="B17" s="16" t="s">
        <v>389</v>
      </c>
      <c r="C17" s="13"/>
      <c r="D17" s="10" t="s">
        <v>53</v>
      </c>
      <c r="E17" s="10"/>
      <c r="F17" s="10"/>
      <c r="G17" s="17"/>
      <c r="H17" s="11">
        <v>206678</v>
      </c>
      <c r="I17" s="17"/>
      <c r="J17" s="17"/>
      <c r="K17" s="11">
        <v>25150950</v>
      </c>
      <c r="L17" s="11">
        <v>96117770</v>
      </c>
      <c r="M17" s="11">
        <v>6560410</v>
      </c>
      <c r="N17" s="17"/>
      <c r="O17" s="17"/>
      <c r="P17" s="21">
        <v>128035809</v>
      </c>
      <c r="Q17" s="81">
        <f t="shared" si="0"/>
        <v>5.7508657460671906E-3</v>
      </c>
      <c r="S17" s="14">
        <f>SUM(G17:O17)</f>
        <v>128035808</v>
      </c>
      <c r="T17" s="14">
        <f>P17-S17</f>
        <v>1</v>
      </c>
    </row>
    <row r="18" spans="1:20" x14ac:dyDescent="0.25">
      <c r="A18" s="76">
        <v>2</v>
      </c>
      <c r="B18" s="16" t="s">
        <v>390</v>
      </c>
      <c r="C18" s="13"/>
      <c r="D18" s="10" t="s">
        <v>54</v>
      </c>
      <c r="E18" s="10"/>
      <c r="F18" s="10"/>
      <c r="G18" s="17"/>
      <c r="H18" s="11">
        <v>12977455</v>
      </c>
      <c r="I18" s="17"/>
      <c r="J18" s="17"/>
      <c r="K18" s="11">
        <v>340914</v>
      </c>
      <c r="L18" s="11">
        <v>34586748</v>
      </c>
      <c r="M18" s="11">
        <v>1457501</v>
      </c>
      <c r="N18" s="17"/>
      <c r="O18" s="17"/>
      <c r="P18" s="21">
        <v>49362618</v>
      </c>
      <c r="Q18" s="81">
        <f t="shared" si="0"/>
        <v>2.2171749544879255E-3</v>
      </c>
      <c r="S18" s="14">
        <f>SUM(G18:O18)</f>
        <v>49362618</v>
      </c>
      <c r="T18" s="14">
        <f>P18-S18</f>
        <v>0</v>
      </c>
    </row>
    <row r="19" spans="1:20" x14ac:dyDescent="0.25">
      <c r="A19" s="76">
        <v>2</v>
      </c>
      <c r="B19" s="16" t="s">
        <v>391</v>
      </c>
      <c r="C19" s="13"/>
      <c r="D19" s="10" t="s">
        <v>55</v>
      </c>
      <c r="E19" s="10"/>
      <c r="F19" s="10"/>
      <c r="G19" s="17"/>
      <c r="H19" s="11">
        <v>1360603</v>
      </c>
      <c r="I19" s="17"/>
      <c r="J19" s="17"/>
      <c r="K19" s="17"/>
      <c r="L19" s="11">
        <v>104461561</v>
      </c>
      <c r="M19" s="17"/>
      <c r="N19" s="17"/>
      <c r="O19" s="17"/>
      <c r="P19" s="21">
        <v>105822164</v>
      </c>
      <c r="Q19" s="81">
        <f t="shared" si="0"/>
        <v>4.7531160452331314E-3</v>
      </c>
      <c r="S19" s="14">
        <f>SUM(G19:O19)</f>
        <v>105822164</v>
      </c>
      <c r="T19" s="14">
        <f>P19-S19</f>
        <v>0</v>
      </c>
    </row>
    <row r="20" spans="1:20" x14ac:dyDescent="0.25">
      <c r="A20" s="76">
        <v>2</v>
      </c>
      <c r="B20" s="16" t="s">
        <v>392</v>
      </c>
      <c r="C20" s="13"/>
      <c r="D20" s="10" t="s">
        <v>56</v>
      </c>
      <c r="E20" s="10"/>
      <c r="F20" s="10"/>
      <c r="G20" s="17"/>
      <c r="H20" s="17"/>
      <c r="I20" s="17"/>
      <c r="J20" s="17"/>
      <c r="K20" s="17"/>
      <c r="L20" s="11">
        <v>16919245</v>
      </c>
      <c r="M20" s="17"/>
      <c r="N20" s="17"/>
      <c r="O20" s="17"/>
      <c r="P20" s="21">
        <v>16919245</v>
      </c>
      <c r="Q20" s="81">
        <f t="shared" si="0"/>
        <v>7.599460438432391E-4</v>
      </c>
      <c r="S20" s="14">
        <f>SUM(G20:O20)</f>
        <v>16919245</v>
      </c>
      <c r="T20" s="14">
        <f>P20-S20</f>
        <v>0</v>
      </c>
    </row>
    <row r="21" spans="1:20" x14ac:dyDescent="0.25">
      <c r="A21" s="92">
        <v>2</v>
      </c>
      <c r="B21" s="93" t="s">
        <v>393</v>
      </c>
      <c r="C21" s="98"/>
      <c r="D21" s="94" t="s">
        <v>57</v>
      </c>
      <c r="E21" s="94"/>
      <c r="F21" s="94"/>
      <c r="G21" s="86">
        <v>9344634</v>
      </c>
      <c r="H21" s="86">
        <v>12167169</v>
      </c>
      <c r="I21" s="86">
        <v>10248427</v>
      </c>
      <c r="J21" s="95"/>
      <c r="K21" s="95"/>
      <c r="L21" s="86">
        <v>52646639</v>
      </c>
      <c r="M21" s="86">
        <v>25615167</v>
      </c>
      <c r="N21" s="95"/>
      <c r="O21" s="95"/>
      <c r="P21" s="96">
        <v>110022035</v>
      </c>
      <c r="Q21" s="81">
        <f t="shared" si="0"/>
        <v>4.9417577577387396E-3</v>
      </c>
      <c r="S21" s="14">
        <f>SUM(G21:O21)</f>
        <v>110022036</v>
      </c>
      <c r="T21" s="14">
        <f>P21-S21</f>
        <v>-1</v>
      </c>
    </row>
    <row r="22" spans="1:20" x14ac:dyDescent="0.25">
      <c r="A22" s="76">
        <v>1</v>
      </c>
      <c r="B22" s="16" t="s">
        <v>394</v>
      </c>
      <c r="C22" s="10" t="s">
        <v>58</v>
      </c>
      <c r="D22" s="10"/>
      <c r="E22" s="10"/>
      <c r="F22" s="10"/>
      <c r="G22" s="11">
        <v>129227455</v>
      </c>
      <c r="H22" s="11">
        <v>498066610</v>
      </c>
      <c r="I22" s="11">
        <v>988522283</v>
      </c>
      <c r="J22" s="11">
        <v>138372664</v>
      </c>
      <c r="K22" s="11">
        <v>1740612373</v>
      </c>
      <c r="L22" s="135">
        <v>3447673493</v>
      </c>
      <c r="M22" s="11">
        <v>788926692</v>
      </c>
      <c r="N22" s="11">
        <v>44392791</v>
      </c>
      <c r="O22" s="11">
        <v>12241104</v>
      </c>
      <c r="P22" s="21">
        <v>9574506861</v>
      </c>
      <c r="Q22" s="81">
        <f t="shared" si="0"/>
        <v>0.43004924928783167</v>
      </c>
      <c r="S22" s="14">
        <f>SUM(G22:O22)</f>
        <v>7788035465</v>
      </c>
      <c r="T22" s="14">
        <f>P22-S22</f>
        <v>1786471396</v>
      </c>
    </row>
    <row r="23" spans="1:20" x14ac:dyDescent="0.25">
      <c r="A23" s="76">
        <v>2</v>
      </c>
      <c r="B23" s="16" t="s">
        <v>395</v>
      </c>
      <c r="C23" s="13"/>
      <c r="D23" s="10" t="s">
        <v>59</v>
      </c>
      <c r="E23" s="10"/>
      <c r="F23" s="10"/>
      <c r="G23" s="11">
        <v>401647</v>
      </c>
      <c r="H23" s="11">
        <v>198521150</v>
      </c>
      <c r="I23" s="11">
        <v>5268318</v>
      </c>
      <c r="J23" s="11">
        <v>385793</v>
      </c>
      <c r="K23" s="11">
        <v>4487984</v>
      </c>
      <c r="L23" s="135">
        <v>16666053</v>
      </c>
      <c r="M23" s="11">
        <v>2516255</v>
      </c>
      <c r="N23" s="11">
        <v>144804</v>
      </c>
      <c r="O23" s="11">
        <v>64475</v>
      </c>
      <c r="P23" s="21">
        <v>2014927877</v>
      </c>
      <c r="Q23" s="81">
        <f t="shared" si="0"/>
        <v>9.0502647650980081E-2</v>
      </c>
      <c r="S23" s="14">
        <f>SUM(G23:O23)</f>
        <v>228456479</v>
      </c>
      <c r="T23" s="14">
        <f>P23-S23</f>
        <v>1786471398</v>
      </c>
    </row>
    <row r="24" spans="1:20" x14ac:dyDescent="0.25">
      <c r="A24" s="76">
        <v>3</v>
      </c>
      <c r="B24" s="16" t="s">
        <v>396</v>
      </c>
      <c r="C24" s="13"/>
      <c r="D24" s="10"/>
      <c r="E24" s="10" t="s">
        <v>60</v>
      </c>
      <c r="F24" s="10"/>
      <c r="G24" s="17"/>
      <c r="H24" s="17"/>
      <c r="I24" s="17"/>
      <c r="J24" s="17"/>
      <c r="K24" s="17"/>
      <c r="L24" s="135">
        <v>1799758163</v>
      </c>
      <c r="M24" s="17"/>
      <c r="N24" s="17"/>
      <c r="O24" s="17"/>
      <c r="P24" s="96">
        <v>1799758163</v>
      </c>
      <c r="Q24" s="81">
        <f t="shared" si="0"/>
        <v>8.0838069065518312E-2</v>
      </c>
      <c r="S24" s="14">
        <f>SUM(G24:O24)</f>
        <v>1799758163</v>
      </c>
      <c r="T24" s="14">
        <f>P24-S24</f>
        <v>0</v>
      </c>
    </row>
    <row r="25" spans="1:20" x14ac:dyDescent="0.25">
      <c r="A25" s="77">
        <v>3</v>
      </c>
      <c r="B25" s="24" t="s">
        <v>397</v>
      </c>
      <c r="C25" s="18"/>
      <c r="D25" s="18"/>
      <c r="E25" s="18"/>
      <c r="F25" s="18"/>
      <c r="G25" s="27"/>
      <c r="H25" s="27"/>
      <c r="I25" s="27"/>
      <c r="J25" s="27"/>
      <c r="K25" s="27"/>
      <c r="L25" s="136"/>
      <c r="M25" s="27"/>
      <c r="N25" s="27"/>
      <c r="O25" s="27"/>
      <c r="P25" s="26"/>
      <c r="Q25" s="97">
        <f t="shared" si="0"/>
        <v>0</v>
      </c>
      <c r="S25" s="14">
        <f>SUM(G25:O25)</f>
        <v>0</v>
      </c>
      <c r="T25" s="14">
        <f>P25-S25</f>
        <v>0</v>
      </c>
    </row>
    <row r="26" spans="1:20" x14ac:dyDescent="0.25">
      <c r="A26" s="76">
        <v>3</v>
      </c>
      <c r="B26" s="16" t="s">
        <v>398</v>
      </c>
      <c r="C26" s="13"/>
      <c r="D26" s="10"/>
      <c r="E26" s="10" t="s">
        <v>61</v>
      </c>
      <c r="F26" s="10"/>
      <c r="G26" s="11">
        <v>18789</v>
      </c>
      <c r="H26" s="11">
        <v>51077</v>
      </c>
      <c r="I26" s="17"/>
      <c r="J26" s="11">
        <v>18048</v>
      </c>
      <c r="K26" s="11">
        <v>1624608</v>
      </c>
      <c r="L26" s="135">
        <v>87914</v>
      </c>
      <c r="M26" s="11">
        <v>342747</v>
      </c>
      <c r="N26" s="11">
        <v>6774</v>
      </c>
      <c r="O26" s="11">
        <v>3016</v>
      </c>
      <c r="P26" s="21">
        <v>2152974</v>
      </c>
      <c r="Q26" s="81">
        <f t="shared" si="0"/>
        <v>9.6703137391612558E-5</v>
      </c>
      <c r="S26" s="14">
        <f>SUM(G26:O26)</f>
        <v>2152973</v>
      </c>
      <c r="T26" s="14">
        <f>P26-S26</f>
        <v>1</v>
      </c>
    </row>
    <row r="27" spans="1:20" x14ac:dyDescent="0.25">
      <c r="A27" s="76">
        <v>3</v>
      </c>
      <c r="B27" s="16" t="s">
        <v>399</v>
      </c>
      <c r="C27" s="13"/>
      <c r="D27" s="10"/>
      <c r="E27" s="10" t="s">
        <v>62</v>
      </c>
      <c r="F27" s="10"/>
      <c r="G27" s="11">
        <v>382858</v>
      </c>
      <c r="H27" s="11">
        <v>1040770</v>
      </c>
      <c r="I27" s="11">
        <v>5268318</v>
      </c>
      <c r="J27" s="11">
        <v>367745</v>
      </c>
      <c r="K27" s="11">
        <v>2863376</v>
      </c>
      <c r="L27" s="135">
        <v>1791373</v>
      </c>
      <c r="M27" s="11">
        <v>2173507</v>
      </c>
      <c r="N27" s="11">
        <v>138030</v>
      </c>
      <c r="O27" s="11">
        <v>61459</v>
      </c>
      <c r="P27" s="21">
        <v>14087437</v>
      </c>
      <c r="Q27" s="81">
        <f t="shared" si="0"/>
        <v>6.3275234893997152E-4</v>
      </c>
      <c r="S27" s="14">
        <f>SUM(G27:O27)</f>
        <v>14087436</v>
      </c>
      <c r="T27" s="14">
        <f>P27-S27</f>
        <v>1</v>
      </c>
    </row>
    <row r="28" spans="1:20" x14ac:dyDescent="0.25">
      <c r="A28" s="76">
        <v>3</v>
      </c>
      <c r="B28" s="16" t="s">
        <v>400</v>
      </c>
      <c r="C28" s="13"/>
      <c r="D28" s="10"/>
      <c r="E28" s="10" t="s">
        <v>63</v>
      </c>
      <c r="F28" s="10"/>
      <c r="G28" s="17"/>
      <c r="H28" s="17"/>
      <c r="I28" s="17"/>
      <c r="J28" s="17"/>
      <c r="K28" s="17"/>
      <c r="L28" s="135">
        <v>1500000</v>
      </c>
      <c r="M28" s="17"/>
      <c r="N28" s="17"/>
      <c r="O28" s="17"/>
      <c r="P28" s="21">
        <v>1500000</v>
      </c>
      <c r="Q28" s="81">
        <f t="shared" si="0"/>
        <v>6.7374109528224132E-5</v>
      </c>
      <c r="S28" s="14">
        <f>SUM(G28:O28)</f>
        <v>1500000</v>
      </c>
      <c r="T28" s="14">
        <f>P28-S28</f>
        <v>0</v>
      </c>
    </row>
    <row r="29" spans="1:20" x14ac:dyDescent="0.25">
      <c r="A29" s="76">
        <v>3</v>
      </c>
      <c r="B29" s="16" t="s">
        <v>401</v>
      </c>
      <c r="C29" s="13"/>
      <c r="D29" s="13"/>
      <c r="E29" s="13" t="s">
        <v>294</v>
      </c>
      <c r="F29" s="13"/>
      <c r="G29" s="14"/>
      <c r="H29" s="14">
        <v>197429303</v>
      </c>
      <c r="I29" s="14"/>
      <c r="J29" s="14"/>
      <c r="K29" s="14"/>
      <c r="L29" s="134"/>
      <c r="M29" s="14"/>
      <c r="N29" s="14"/>
      <c r="O29" s="14"/>
      <c r="P29" s="21">
        <v>197429303</v>
      </c>
      <c r="Q29" s="81">
        <f t="shared" si="0"/>
        <v>8.8677489896019663E-3</v>
      </c>
      <c r="S29" s="14">
        <f>SUM(G29:O29)</f>
        <v>197429303</v>
      </c>
      <c r="T29" s="14">
        <f>P29-S29</f>
        <v>0</v>
      </c>
    </row>
    <row r="30" spans="1:20" x14ac:dyDescent="0.25">
      <c r="A30" s="76">
        <v>2</v>
      </c>
      <c r="B30" s="16" t="s">
        <v>402</v>
      </c>
      <c r="C30" s="13"/>
      <c r="D30" s="13" t="s">
        <v>295</v>
      </c>
      <c r="E30" s="13"/>
      <c r="F30" s="13"/>
      <c r="G30" s="14">
        <v>6053064</v>
      </c>
      <c r="H30" s="14">
        <v>10332565</v>
      </c>
      <c r="I30" s="14">
        <v>83044382</v>
      </c>
      <c r="J30" s="14">
        <v>5159919</v>
      </c>
      <c r="K30" s="14">
        <v>4340138</v>
      </c>
      <c r="L30" s="14">
        <v>1052261098</v>
      </c>
      <c r="M30" s="14">
        <v>25045167</v>
      </c>
      <c r="N30" s="14">
        <v>417660</v>
      </c>
      <c r="O30" s="14">
        <v>185965</v>
      </c>
      <c r="P30" s="21">
        <v>1186839959</v>
      </c>
      <c r="Q30" s="81">
        <f t="shared" si="0"/>
        <v>5.3308190260092696E-2</v>
      </c>
      <c r="S30" s="14">
        <f>SUM(G30:O30)</f>
        <v>1186839958</v>
      </c>
      <c r="T30" s="14">
        <f>P30-S30</f>
        <v>1</v>
      </c>
    </row>
    <row r="31" spans="1:20" x14ac:dyDescent="0.25">
      <c r="A31" s="76">
        <v>2</v>
      </c>
      <c r="B31" s="16" t="s">
        <v>403</v>
      </c>
      <c r="C31" s="13"/>
      <c r="D31" s="13" t="s">
        <v>296</v>
      </c>
      <c r="E31" s="13"/>
      <c r="F31" s="13"/>
      <c r="G31" s="14">
        <v>3234201</v>
      </c>
      <c r="H31" s="14">
        <v>14790574</v>
      </c>
      <c r="I31" s="14">
        <v>13555584</v>
      </c>
      <c r="J31" s="14"/>
      <c r="K31" s="14">
        <v>47095706</v>
      </c>
      <c r="L31" s="14">
        <v>1324841814</v>
      </c>
      <c r="M31" s="14">
        <v>23666473</v>
      </c>
      <c r="N31" s="14"/>
      <c r="O31" s="14"/>
      <c r="P31" s="21">
        <v>1427184353</v>
      </c>
      <c r="Q31" s="81">
        <f t="shared" si="0"/>
        <v>6.41035166106598E-2</v>
      </c>
      <c r="S31" s="14">
        <f>SUM(G31:O31)</f>
        <v>1427184352</v>
      </c>
      <c r="T31" s="14">
        <f>P31-S31</f>
        <v>1</v>
      </c>
    </row>
    <row r="32" spans="1:20" x14ac:dyDescent="0.25">
      <c r="A32" s="76">
        <v>2</v>
      </c>
      <c r="B32" s="16" t="s">
        <v>404</v>
      </c>
      <c r="C32" s="13"/>
      <c r="D32" s="13" t="s">
        <v>297</v>
      </c>
      <c r="E32" s="13"/>
      <c r="F32" s="13"/>
      <c r="G32" s="14">
        <v>12836616</v>
      </c>
      <c r="H32" s="14">
        <v>55045679</v>
      </c>
      <c r="I32" s="14">
        <v>46922288</v>
      </c>
      <c r="J32" s="14">
        <v>36001598</v>
      </c>
      <c r="K32" s="14">
        <v>102934718</v>
      </c>
      <c r="L32" s="14">
        <v>265888405</v>
      </c>
      <c r="M32" s="14">
        <v>70573496</v>
      </c>
      <c r="N32" s="14">
        <v>4450595</v>
      </c>
      <c r="O32" s="14">
        <v>1821586</v>
      </c>
      <c r="P32" s="21">
        <v>596474981</v>
      </c>
      <c r="Q32" s="81">
        <f t="shared" si="0"/>
        <v>2.679131380049294E-2</v>
      </c>
      <c r="S32" s="14">
        <f>SUM(G32:O32)</f>
        <v>596474981</v>
      </c>
      <c r="T32" s="14">
        <f>P32-S32</f>
        <v>0</v>
      </c>
    </row>
    <row r="33" spans="1:20" x14ac:dyDescent="0.25">
      <c r="A33" s="76">
        <v>2</v>
      </c>
      <c r="B33" s="16" t="s">
        <v>405</v>
      </c>
      <c r="C33" s="13"/>
      <c r="D33" s="13" t="s">
        <v>298</v>
      </c>
      <c r="E33" s="13"/>
      <c r="F33" s="13"/>
      <c r="G33" s="14">
        <v>80000000</v>
      </c>
      <c r="H33" s="14">
        <v>30000000</v>
      </c>
      <c r="I33" s="14">
        <v>50000000</v>
      </c>
      <c r="J33" s="14">
        <v>60000000</v>
      </c>
      <c r="K33" s="87">
        <v>1512000000</v>
      </c>
      <c r="L33" s="14">
        <v>80000000</v>
      </c>
      <c r="M33" s="14">
        <v>50000000</v>
      </c>
      <c r="N33" s="14">
        <v>24000000</v>
      </c>
      <c r="O33" s="14">
        <v>5000000</v>
      </c>
      <c r="P33" s="21">
        <v>1891000000</v>
      </c>
      <c r="Q33" s="81">
        <f t="shared" si="0"/>
        <v>8.4936294078581234E-2</v>
      </c>
      <c r="S33" s="14">
        <f>SUM(G33:O33)</f>
        <v>1891000000</v>
      </c>
      <c r="T33" s="14">
        <f>P33-S33</f>
        <v>0</v>
      </c>
    </row>
    <row r="34" spans="1:20" x14ac:dyDescent="0.25">
      <c r="A34" s="76">
        <v>2</v>
      </c>
      <c r="B34" s="16" t="s">
        <v>406</v>
      </c>
      <c r="C34" s="13"/>
      <c r="D34" s="13" t="s">
        <v>299</v>
      </c>
      <c r="E34" s="13"/>
      <c r="F34" s="13"/>
      <c r="G34" s="14"/>
      <c r="H34" s="14"/>
      <c r="I34" s="14">
        <v>216693554</v>
      </c>
      <c r="J34" s="14">
        <v>3179</v>
      </c>
      <c r="K34" s="14"/>
      <c r="L34" s="14"/>
      <c r="M34" s="14"/>
      <c r="N34" s="14"/>
      <c r="O34" s="14"/>
      <c r="P34" s="21">
        <v>216696733</v>
      </c>
      <c r="Q34" s="81">
        <f t="shared" si="0"/>
        <v>9.7331662823668952E-3</v>
      </c>
      <c r="S34" s="14">
        <f>SUM(G34:O34)</f>
        <v>216696733</v>
      </c>
      <c r="T34" s="14">
        <f>P34-S34</f>
        <v>0</v>
      </c>
    </row>
    <row r="35" spans="1:20" x14ac:dyDescent="0.25">
      <c r="A35" s="76">
        <v>2</v>
      </c>
      <c r="B35" s="16" t="s">
        <v>407</v>
      </c>
      <c r="C35" s="13"/>
      <c r="D35" s="13" t="s">
        <v>300</v>
      </c>
      <c r="E35" s="13"/>
      <c r="F35" s="13"/>
      <c r="G35" s="14">
        <v>1701926</v>
      </c>
      <c r="H35" s="14">
        <v>33451370</v>
      </c>
      <c r="I35" s="14">
        <v>12943016</v>
      </c>
      <c r="J35" s="14">
        <v>1011694</v>
      </c>
      <c r="K35" s="14">
        <v>7877356</v>
      </c>
      <c r="L35" s="14">
        <v>4928198</v>
      </c>
      <c r="M35" s="14">
        <v>8819010</v>
      </c>
      <c r="N35" s="14">
        <v>379732</v>
      </c>
      <c r="O35" s="14">
        <v>169078</v>
      </c>
      <c r="P35" s="96">
        <v>71281379</v>
      </c>
      <c r="Q35" s="81">
        <f t="shared" si="0"/>
        <v>3.2016796240459037E-3</v>
      </c>
      <c r="S35" s="14">
        <f>SUM(G35:O35)</f>
        <v>71281380</v>
      </c>
      <c r="T35" s="14">
        <f>P35-S35</f>
        <v>-1</v>
      </c>
    </row>
    <row r="36" spans="1:20" x14ac:dyDescent="0.25">
      <c r="A36" s="76">
        <v>2</v>
      </c>
      <c r="B36" s="16" t="s">
        <v>408</v>
      </c>
      <c r="C36" s="13"/>
      <c r="D36" s="13" t="s">
        <v>301</v>
      </c>
      <c r="E36" s="13"/>
      <c r="F36" s="13"/>
      <c r="G36" s="14"/>
      <c r="H36" s="14"/>
      <c r="I36" s="14">
        <v>16540032</v>
      </c>
      <c r="J36" s="14"/>
      <c r="K36" s="14"/>
      <c r="L36" s="14"/>
      <c r="M36" s="14"/>
      <c r="N36" s="14"/>
      <c r="O36" s="14"/>
      <c r="P36" s="21">
        <v>16540032</v>
      </c>
      <c r="Q36" s="81">
        <f t="shared" si="0"/>
        <v>7.4291328504555475E-4</v>
      </c>
      <c r="S36" s="14">
        <f>SUM(G36:O36)</f>
        <v>16540032</v>
      </c>
      <c r="T36" s="14">
        <f>P36-S36</f>
        <v>0</v>
      </c>
    </row>
    <row r="37" spans="1:20" x14ac:dyDescent="0.25">
      <c r="A37" s="76">
        <v>2</v>
      </c>
      <c r="B37" s="16" t="s">
        <v>409</v>
      </c>
      <c r="C37" s="13"/>
      <c r="D37" s="13" t="s">
        <v>302</v>
      </c>
      <c r="E37" s="13"/>
      <c r="F37" s="13"/>
      <c r="G37" s="14"/>
      <c r="H37" s="14"/>
      <c r="I37" s="14">
        <v>112490836</v>
      </c>
      <c r="J37" s="14"/>
      <c r="K37" s="14"/>
      <c r="L37" s="14"/>
      <c r="M37" s="14">
        <v>8572796</v>
      </c>
      <c r="N37" s="14"/>
      <c r="O37" s="14"/>
      <c r="P37" s="21">
        <v>121063633</v>
      </c>
      <c r="Q37" s="81">
        <f t="shared" si="0"/>
        <v>5.4377029797511535E-3</v>
      </c>
      <c r="S37" s="14">
        <f>SUM(G37:O37)</f>
        <v>121063632</v>
      </c>
      <c r="T37" s="14">
        <f>P37-S37</f>
        <v>1</v>
      </c>
    </row>
    <row r="38" spans="1:20" x14ac:dyDescent="0.25">
      <c r="A38" s="76">
        <v>2</v>
      </c>
      <c r="B38" s="16" t="s">
        <v>410</v>
      </c>
      <c r="C38" s="13"/>
      <c r="D38" s="13" t="s">
        <v>303</v>
      </c>
      <c r="E38" s="13"/>
      <c r="F38" s="13"/>
      <c r="G38" s="14"/>
      <c r="H38" s="14"/>
      <c r="I38" s="14"/>
      <c r="J38" s="14"/>
      <c r="K38" s="14">
        <v>1417606</v>
      </c>
      <c r="L38" s="14">
        <v>87696848</v>
      </c>
      <c r="M38" s="14"/>
      <c r="N38" s="14"/>
      <c r="O38" s="14"/>
      <c r="P38" s="21">
        <v>89114454</v>
      </c>
      <c r="Q38" s="81">
        <f t="shared" si="0"/>
        <v>4.0026713228959281E-3</v>
      </c>
      <c r="S38" s="14">
        <f>SUM(G38:O38)</f>
        <v>89114454</v>
      </c>
      <c r="T38" s="14">
        <f>P38-S38</f>
        <v>0</v>
      </c>
    </row>
    <row r="39" spans="1:20" x14ac:dyDescent="0.25">
      <c r="A39" s="76">
        <v>2</v>
      </c>
      <c r="B39" s="16" t="s">
        <v>411</v>
      </c>
      <c r="C39" s="13"/>
      <c r="D39" s="13" t="s">
        <v>304</v>
      </c>
      <c r="E39" s="13"/>
      <c r="F39" s="13"/>
      <c r="G39" s="14"/>
      <c r="H39" s="14">
        <v>15359157</v>
      </c>
      <c r="I39" s="14">
        <v>732924</v>
      </c>
      <c r="J39" s="14"/>
      <c r="K39" s="14"/>
      <c r="L39" s="14"/>
      <c r="M39" s="14">
        <v>9040933</v>
      </c>
      <c r="N39" s="14"/>
      <c r="O39" s="14"/>
      <c r="P39" s="21">
        <v>25133014</v>
      </c>
      <c r="Q39" s="81">
        <f t="shared" si="0"/>
        <v>1.1288762920069271E-3</v>
      </c>
      <c r="S39" s="14">
        <f>SUM(G39:O39)</f>
        <v>25133014</v>
      </c>
      <c r="T39" s="14">
        <f>P39-S39</f>
        <v>0</v>
      </c>
    </row>
    <row r="40" spans="1:20" x14ac:dyDescent="0.25">
      <c r="A40" s="76">
        <v>2</v>
      </c>
      <c r="B40" s="16" t="s">
        <v>412</v>
      </c>
      <c r="C40" s="13"/>
      <c r="D40" s="13" t="s">
        <v>305</v>
      </c>
      <c r="E40" s="13"/>
      <c r="F40" s="13"/>
      <c r="G40" s="14"/>
      <c r="H40" s="14"/>
      <c r="I40" s="14"/>
      <c r="J40" s="14"/>
      <c r="K40" s="14"/>
      <c r="L40" s="14">
        <v>269138887</v>
      </c>
      <c r="M40" s="14"/>
      <c r="N40" s="14"/>
      <c r="O40" s="14"/>
      <c r="P40" s="21">
        <v>269138887</v>
      </c>
      <c r="Q40" s="81">
        <f t="shared" si="0"/>
        <v>1.2088661900694892E-2</v>
      </c>
      <c r="S40" s="14">
        <f>SUM(G40:O40)</f>
        <v>269138887</v>
      </c>
      <c r="T40" s="14">
        <f>P40-S40</f>
        <v>0</v>
      </c>
    </row>
    <row r="41" spans="1:20" x14ac:dyDescent="0.25">
      <c r="A41" s="76">
        <v>2</v>
      </c>
      <c r="B41" s="16" t="s">
        <v>413</v>
      </c>
      <c r="C41" s="13"/>
      <c r="D41" s="13" t="s">
        <v>306</v>
      </c>
      <c r="E41" s="13"/>
      <c r="F41" s="13"/>
      <c r="G41" s="14"/>
      <c r="H41" s="14"/>
      <c r="I41" s="14"/>
      <c r="J41" s="14"/>
      <c r="K41" s="14"/>
      <c r="L41" s="14">
        <v>11945821</v>
      </c>
      <c r="M41" s="14"/>
      <c r="N41" s="14"/>
      <c r="O41" s="14"/>
      <c r="P41" s="21">
        <v>11945821</v>
      </c>
      <c r="Q41" s="81">
        <f t="shared" si="0"/>
        <v>5.3655936830570661E-4</v>
      </c>
      <c r="S41" s="14">
        <f>SUM(G41:O41)</f>
        <v>11945821</v>
      </c>
      <c r="T41" s="14">
        <f>P41-S41</f>
        <v>0</v>
      </c>
    </row>
    <row r="42" spans="1:20" x14ac:dyDescent="0.25">
      <c r="A42" s="76">
        <v>2</v>
      </c>
      <c r="B42" s="16" t="s">
        <v>414</v>
      </c>
      <c r="C42" s="13"/>
      <c r="D42" s="13" t="s">
        <v>307</v>
      </c>
      <c r="E42" s="13"/>
      <c r="F42" s="13"/>
      <c r="G42" s="14">
        <v>25000000</v>
      </c>
      <c r="H42" s="14">
        <v>140566114</v>
      </c>
      <c r="I42" s="14">
        <v>430331347</v>
      </c>
      <c r="J42" s="14">
        <v>35810480</v>
      </c>
      <c r="K42" s="14">
        <v>60458865</v>
      </c>
      <c r="L42" s="14">
        <v>334306368</v>
      </c>
      <c r="M42" s="14">
        <v>590692563</v>
      </c>
      <c r="N42" s="14">
        <v>15000000</v>
      </c>
      <c r="O42" s="14">
        <v>5000000</v>
      </c>
      <c r="P42" s="96">
        <v>1637165738</v>
      </c>
      <c r="Q42" s="97">
        <f t="shared" si="0"/>
        <v>7.353505583191193E-2</v>
      </c>
      <c r="S42" s="14">
        <f>SUM(G42:O42)</f>
        <v>1637165737</v>
      </c>
      <c r="T42" s="14">
        <f>P42-S42</f>
        <v>1</v>
      </c>
    </row>
    <row r="43" spans="1:20" x14ac:dyDescent="0.25">
      <c r="A43" s="76">
        <v>1</v>
      </c>
      <c r="B43" s="16" t="s">
        <v>415</v>
      </c>
      <c r="C43" s="13" t="s">
        <v>308</v>
      </c>
      <c r="D43" s="13"/>
      <c r="E43" s="13"/>
      <c r="F43" s="13"/>
      <c r="G43" s="14"/>
      <c r="H43" s="14"/>
      <c r="I43" s="14"/>
      <c r="J43" s="14">
        <v>91534</v>
      </c>
      <c r="K43" s="14"/>
      <c r="L43" s="14"/>
      <c r="M43" s="14"/>
      <c r="N43" s="14"/>
      <c r="O43" s="14"/>
      <c r="P43" s="21">
        <v>91534</v>
      </c>
      <c r="Q43" s="81">
        <f t="shared" si="0"/>
        <v>4.111347827704312E-6</v>
      </c>
      <c r="S43" s="14">
        <f>SUM(G43:O43)</f>
        <v>91534</v>
      </c>
      <c r="T43" s="14">
        <f>P43-S43</f>
        <v>0</v>
      </c>
    </row>
    <row r="44" spans="1:20" x14ac:dyDescent="0.25">
      <c r="A44" s="76">
        <v>2</v>
      </c>
      <c r="B44" s="16" t="s">
        <v>416</v>
      </c>
      <c r="C44" s="13"/>
      <c r="D44" s="13" t="s">
        <v>309</v>
      </c>
      <c r="E44" s="13"/>
      <c r="F44" s="13"/>
      <c r="G44" s="14"/>
      <c r="H44" s="14"/>
      <c r="I44" s="14"/>
      <c r="J44" s="14">
        <v>91534</v>
      </c>
      <c r="K44" s="14"/>
      <c r="L44" s="14"/>
      <c r="M44" s="14"/>
      <c r="N44" s="14"/>
      <c r="O44" s="14"/>
      <c r="P44" s="21">
        <v>91534</v>
      </c>
      <c r="Q44" s="81">
        <f t="shared" si="0"/>
        <v>4.111347827704312E-6</v>
      </c>
      <c r="S44" s="14">
        <f>SUM(G44:O44)</f>
        <v>91534</v>
      </c>
      <c r="T44" s="14">
        <f>P44-S44</f>
        <v>0</v>
      </c>
    </row>
    <row r="45" spans="1:20" x14ac:dyDescent="0.25">
      <c r="A45" s="76">
        <v>1</v>
      </c>
      <c r="B45" s="16" t="s">
        <v>417</v>
      </c>
      <c r="C45" s="13" t="s">
        <v>310</v>
      </c>
      <c r="D45" s="13"/>
      <c r="E45" s="13"/>
      <c r="F45" s="13"/>
      <c r="G45" s="14"/>
      <c r="H45" s="14">
        <v>1412947779</v>
      </c>
      <c r="I45" s="14">
        <v>102475083</v>
      </c>
      <c r="J45" s="14"/>
      <c r="K45" s="14">
        <v>2643266</v>
      </c>
      <c r="L45" s="14">
        <v>1195529</v>
      </c>
      <c r="M45" s="134">
        <v>112322975</v>
      </c>
      <c r="N45" s="14"/>
      <c r="O45" s="14"/>
      <c r="P45" s="21">
        <v>1650016633</v>
      </c>
      <c r="Q45" s="81">
        <f t="shared" si="0"/>
        <v>7.4112267570089069E-2</v>
      </c>
      <c r="S45" s="14">
        <f>SUM(G45:O45)</f>
        <v>1631584632</v>
      </c>
      <c r="T45" s="14">
        <f>P45-S45</f>
        <v>18432001</v>
      </c>
    </row>
    <row r="46" spans="1:20" s="91" customFormat="1" x14ac:dyDescent="0.25">
      <c r="A46" s="92">
        <v>2</v>
      </c>
      <c r="B46" s="93" t="s">
        <v>418</v>
      </c>
      <c r="C46" s="98"/>
      <c r="D46" s="98" t="s">
        <v>311</v>
      </c>
      <c r="E46" s="98"/>
      <c r="F46" s="98"/>
      <c r="G46" s="87"/>
      <c r="H46" s="87"/>
      <c r="I46" s="87"/>
      <c r="J46" s="87"/>
      <c r="K46" s="87"/>
      <c r="L46" s="87"/>
      <c r="M46" s="87"/>
      <c r="N46" s="87"/>
      <c r="O46" s="87"/>
      <c r="P46" s="96"/>
      <c r="Q46" s="97">
        <f t="shared" si="0"/>
        <v>0</v>
      </c>
      <c r="S46" s="87">
        <f>SUM(G46:O46)</f>
        <v>0</v>
      </c>
      <c r="T46" s="87">
        <f>P46-S46</f>
        <v>0</v>
      </c>
    </row>
    <row r="47" spans="1:20" s="91" customFormat="1" x14ac:dyDescent="0.25">
      <c r="A47" s="92">
        <v>3</v>
      </c>
      <c r="B47" s="93" t="s">
        <v>419</v>
      </c>
      <c r="C47" s="98"/>
      <c r="D47" s="98"/>
      <c r="E47" s="98" t="s">
        <v>312</v>
      </c>
      <c r="F47" s="98"/>
      <c r="G47" s="87"/>
      <c r="H47" s="87"/>
      <c r="I47" s="87"/>
      <c r="J47" s="87"/>
      <c r="K47" s="87"/>
      <c r="L47" s="87"/>
      <c r="M47" s="87"/>
      <c r="N47" s="87"/>
      <c r="O47" s="87"/>
      <c r="P47" s="96"/>
      <c r="Q47" s="97">
        <f t="shared" si="0"/>
        <v>0</v>
      </c>
      <c r="S47" s="87">
        <f>SUM(G47:O47)</f>
        <v>0</v>
      </c>
      <c r="T47" s="87">
        <f>P47-S47</f>
        <v>0</v>
      </c>
    </row>
    <row r="48" spans="1:20" x14ac:dyDescent="0.25">
      <c r="A48" s="76">
        <v>2</v>
      </c>
      <c r="B48" s="16" t="s">
        <v>420</v>
      </c>
      <c r="C48" s="13"/>
      <c r="D48" s="13" t="s">
        <v>313</v>
      </c>
      <c r="E48" s="13"/>
      <c r="F48" s="13"/>
      <c r="G48" s="14"/>
      <c r="H48" s="14">
        <v>1412947779</v>
      </c>
      <c r="I48" s="14">
        <v>102475083</v>
      </c>
      <c r="J48" s="14"/>
      <c r="K48" s="14">
        <v>2643266</v>
      </c>
      <c r="L48" s="14">
        <v>1195529</v>
      </c>
      <c r="M48" s="134">
        <v>112322975</v>
      </c>
      <c r="N48" s="14"/>
      <c r="O48" s="14"/>
      <c r="P48" s="21">
        <v>1650016633</v>
      </c>
      <c r="Q48" s="81">
        <f t="shared" si="0"/>
        <v>7.4112267570089069E-2</v>
      </c>
      <c r="S48" s="14">
        <f>SUM(G48:O48)</f>
        <v>1631584632</v>
      </c>
      <c r="T48" s="14">
        <f>P48-S48</f>
        <v>18432001</v>
      </c>
    </row>
    <row r="49" spans="1:20" x14ac:dyDescent="0.25">
      <c r="A49" s="76">
        <v>3</v>
      </c>
      <c r="B49" s="16" t="s">
        <v>421</v>
      </c>
      <c r="C49" s="13"/>
      <c r="D49" s="13"/>
      <c r="E49" s="13" t="s">
        <v>314</v>
      </c>
      <c r="F49" s="13"/>
      <c r="G49" s="14"/>
      <c r="H49" s="14"/>
      <c r="I49" s="14"/>
      <c r="J49" s="14"/>
      <c r="K49" s="14"/>
      <c r="L49" s="14"/>
      <c r="M49" s="134">
        <v>367830</v>
      </c>
      <c r="N49" s="14"/>
      <c r="O49" s="14"/>
      <c r="P49" s="21">
        <v>367830</v>
      </c>
      <c r="Q49" s="81">
        <f t="shared" si="0"/>
        <v>1.6521479138511124E-5</v>
      </c>
      <c r="S49" s="14">
        <f>SUM(G49:O49)</f>
        <v>367830</v>
      </c>
      <c r="T49" s="14">
        <f>P49-S49</f>
        <v>0</v>
      </c>
    </row>
    <row r="50" spans="1:20" x14ac:dyDescent="0.25">
      <c r="A50" s="76">
        <v>3</v>
      </c>
      <c r="B50" s="16" t="s">
        <v>422</v>
      </c>
      <c r="C50" s="13"/>
      <c r="D50" s="13"/>
      <c r="E50" s="13" t="s">
        <v>315</v>
      </c>
      <c r="F50" s="13"/>
      <c r="G50" s="14"/>
      <c r="H50" s="87">
        <v>1412947779</v>
      </c>
      <c r="I50" s="14">
        <v>73452250</v>
      </c>
      <c r="J50" s="14"/>
      <c r="K50" s="14">
        <v>2643266</v>
      </c>
      <c r="L50" s="14">
        <v>1195529</v>
      </c>
      <c r="M50" s="134">
        <v>39123306</v>
      </c>
      <c r="N50" s="14"/>
      <c r="O50" s="14"/>
      <c r="P50" s="21">
        <v>1529362130</v>
      </c>
      <c r="Q50" s="81">
        <f t="shared" si="0"/>
        <v>6.8692941103292104E-2</v>
      </c>
      <c r="S50" s="14">
        <f>SUM(G50:O50)</f>
        <v>1529362130</v>
      </c>
      <c r="T50" s="14">
        <f>P50-S50</f>
        <v>0</v>
      </c>
    </row>
    <row r="51" spans="1:20" x14ac:dyDescent="0.25">
      <c r="A51" s="76">
        <v>3</v>
      </c>
      <c r="B51" s="16" t="s">
        <v>423</v>
      </c>
      <c r="C51" s="13"/>
      <c r="D51" s="13"/>
      <c r="E51" s="13" t="s">
        <v>316</v>
      </c>
      <c r="F51" s="13"/>
      <c r="G51" s="14"/>
      <c r="H51" s="14"/>
      <c r="I51" s="14"/>
      <c r="J51" s="14"/>
      <c r="K51" s="14"/>
      <c r="L51" s="14"/>
      <c r="M51" s="134">
        <v>72831839</v>
      </c>
      <c r="N51" s="14"/>
      <c r="O51" s="14"/>
      <c r="P51" s="21">
        <v>72831839</v>
      </c>
      <c r="Q51" s="81">
        <f t="shared" si="0"/>
        <v>3.2713201986186574E-3</v>
      </c>
      <c r="S51" s="14">
        <f>SUM(G51:O51)</f>
        <v>72831839</v>
      </c>
      <c r="T51" s="14">
        <f>P51-S51</f>
        <v>0</v>
      </c>
    </row>
    <row r="52" spans="1:20" x14ac:dyDescent="0.25">
      <c r="A52" s="76">
        <v>3</v>
      </c>
      <c r="B52" s="16" t="s">
        <v>424</v>
      </c>
      <c r="C52" s="13"/>
      <c r="D52" s="13"/>
      <c r="E52" s="13" t="s">
        <v>317</v>
      </c>
      <c r="F52" s="13"/>
      <c r="G52" s="14"/>
      <c r="H52" s="14"/>
      <c r="I52" s="14">
        <v>26243705</v>
      </c>
      <c r="J52" s="14"/>
      <c r="K52" s="14"/>
      <c r="L52" s="14"/>
      <c r="M52" s="134"/>
      <c r="N52" s="14"/>
      <c r="O52" s="14"/>
      <c r="P52" s="21">
        <v>26243705</v>
      </c>
      <c r="Q52" s="81">
        <f t="shared" si="0"/>
        <v>1.178764170064269E-3</v>
      </c>
      <c r="S52" s="14">
        <f>SUM(G52:O52)</f>
        <v>26243705</v>
      </c>
      <c r="T52" s="14">
        <f>P52-S52</f>
        <v>0</v>
      </c>
    </row>
    <row r="53" spans="1:20" x14ac:dyDescent="0.25">
      <c r="A53" s="76">
        <v>3</v>
      </c>
      <c r="B53" s="16" t="s">
        <v>425</v>
      </c>
      <c r="C53" s="13"/>
      <c r="D53" s="13"/>
      <c r="E53" s="13" t="s">
        <v>318</v>
      </c>
      <c r="F53" s="13"/>
      <c r="G53" s="14"/>
      <c r="H53" s="14"/>
      <c r="I53" s="14">
        <v>2779128</v>
      </c>
      <c r="J53" s="14"/>
      <c r="K53" s="14"/>
      <c r="L53" s="14"/>
      <c r="M53" s="134"/>
      <c r="N53" s="14"/>
      <c r="O53" s="14"/>
      <c r="P53" s="21">
        <v>2779128</v>
      </c>
      <c r="Q53" s="81">
        <f t="shared" si="0"/>
        <v>1.2482751617663634E-4</v>
      </c>
      <c r="S53" s="14">
        <f>SUM(G53:O53)</f>
        <v>2779128</v>
      </c>
      <c r="T53" s="14">
        <f>P53-S53</f>
        <v>0</v>
      </c>
    </row>
    <row r="54" spans="1:20" x14ac:dyDescent="0.25">
      <c r="A54" s="76">
        <v>3</v>
      </c>
      <c r="B54" s="16" t="s">
        <v>426</v>
      </c>
      <c r="C54" s="13"/>
      <c r="D54" s="13"/>
      <c r="E54" s="13" t="s">
        <v>319</v>
      </c>
      <c r="F54" s="13"/>
      <c r="G54" s="14"/>
      <c r="H54" s="14"/>
      <c r="I54" s="14"/>
      <c r="J54" s="14"/>
      <c r="K54" s="14"/>
      <c r="L54" s="14"/>
      <c r="M54" s="134">
        <v>18432000</v>
      </c>
      <c r="N54" s="14"/>
      <c r="O54" s="14"/>
      <c r="P54" s="21">
        <v>18432000</v>
      </c>
      <c r="Q54" s="81">
        <f t="shared" si="0"/>
        <v>8.2789305788281823E-4</v>
      </c>
      <c r="S54" s="14">
        <f>SUM(G54:O54)</f>
        <v>18432000</v>
      </c>
      <c r="T54" s="14">
        <f>P54-S54</f>
        <v>0</v>
      </c>
    </row>
    <row r="55" spans="1:20" x14ac:dyDescent="0.25">
      <c r="A55" s="76">
        <v>1</v>
      </c>
      <c r="B55" s="16" t="s">
        <v>427</v>
      </c>
      <c r="C55" s="13" t="s">
        <v>320</v>
      </c>
      <c r="D55" s="13"/>
      <c r="E55" s="13"/>
      <c r="F55" s="13"/>
      <c r="G55" s="14"/>
      <c r="H55" s="14"/>
      <c r="I55" s="14"/>
      <c r="J55" s="14">
        <v>30000000</v>
      </c>
      <c r="K55" s="14"/>
      <c r="L55" s="14"/>
      <c r="M55" s="14"/>
      <c r="N55" s="14"/>
      <c r="O55" s="14"/>
      <c r="P55" s="21">
        <v>30000000</v>
      </c>
      <c r="Q55" s="81">
        <f t="shared" si="0"/>
        <v>1.3474821905644827E-3</v>
      </c>
      <c r="S55" s="14">
        <f>SUM(G55:O55)</f>
        <v>30000000</v>
      </c>
      <c r="T55" s="14">
        <f>P55-S55</f>
        <v>0</v>
      </c>
    </row>
    <row r="56" spans="1:20" x14ac:dyDescent="0.25">
      <c r="A56" s="76">
        <v>2</v>
      </c>
      <c r="B56" s="16" t="s">
        <v>428</v>
      </c>
      <c r="C56" s="13"/>
      <c r="D56" s="13" t="s">
        <v>321</v>
      </c>
      <c r="E56" s="13"/>
      <c r="F56" s="13"/>
      <c r="G56" s="14"/>
      <c r="H56" s="14"/>
      <c r="I56" s="14"/>
      <c r="J56" s="14">
        <v>30000000</v>
      </c>
      <c r="K56" s="14"/>
      <c r="L56" s="14"/>
      <c r="M56" s="14"/>
      <c r="N56" s="14"/>
      <c r="O56" s="14"/>
      <c r="P56" s="21">
        <v>30000000</v>
      </c>
      <c r="Q56" s="81">
        <f t="shared" si="0"/>
        <v>1.3474821905644827E-3</v>
      </c>
      <c r="S56" s="14">
        <f>SUM(G56:O56)</f>
        <v>30000000</v>
      </c>
      <c r="T56" s="14">
        <f>P56-S56</f>
        <v>0</v>
      </c>
    </row>
    <row r="57" spans="1:20" s="73" customFormat="1" x14ac:dyDescent="0.25">
      <c r="A57" s="78">
        <v>0</v>
      </c>
      <c r="B57" s="112" t="s">
        <v>322</v>
      </c>
      <c r="C57" s="113"/>
      <c r="D57" s="113"/>
      <c r="E57" s="113"/>
      <c r="F57" s="114"/>
      <c r="G57" s="71">
        <v>452344785</v>
      </c>
      <c r="H57" s="71">
        <v>2909918052</v>
      </c>
      <c r="I57" s="71">
        <v>2218711094</v>
      </c>
      <c r="J57" s="71">
        <v>468740679</v>
      </c>
      <c r="K57" s="71">
        <v>4215790605</v>
      </c>
      <c r="L57" s="71">
        <v>5824945242</v>
      </c>
      <c r="M57" s="71">
        <v>2636667011</v>
      </c>
      <c r="N57" s="71">
        <v>151895408</v>
      </c>
      <c r="O57" s="71">
        <v>60406367</v>
      </c>
      <c r="P57" s="72">
        <v>18939419244</v>
      </c>
      <c r="Q57" s="82">
        <f t="shared" si="0"/>
        <v>0.85068433769747465</v>
      </c>
      <c r="S57" s="71">
        <f>SUM(G57:O57)</f>
        <v>18939419243</v>
      </c>
      <c r="T57" s="71">
        <f>P57-S57</f>
        <v>1</v>
      </c>
    </row>
    <row r="58" spans="1:20" x14ac:dyDescent="0.25">
      <c r="A58" s="76">
        <v>1</v>
      </c>
      <c r="B58" s="16" t="s">
        <v>356</v>
      </c>
      <c r="C58" s="13" t="s">
        <v>323</v>
      </c>
      <c r="D58" s="13"/>
      <c r="E58" s="13"/>
      <c r="F58" s="13"/>
      <c r="G58" s="14">
        <v>73904601</v>
      </c>
      <c r="H58" s="14">
        <v>132492806</v>
      </c>
      <c r="I58" s="14">
        <v>6882089</v>
      </c>
      <c r="J58" s="14">
        <v>3590505</v>
      </c>
      <c r="K58" s="14">
        <v>137360549</v>
      </c>
      <c r="L58" s="14">
        <v>180886147</v>
      </c>
      <c r="M58" s="14">
        <v>1527812</v>
      </c>
      <c r="N58" s="14">
        <v>507489</v>
      </c>
      <c r="O58" s="14">
        <v>173845</v>
      </c>
      <c r="P58" s="21">
        <v>537325843</v>
      </c>
      <c r="Q58" s="81">
        <f t="shared" si="0"/>
        <v>2.4134566799084912E-2</v>
      </c>
      <c r="S58" s="14">
        <f>SUM(G58:O58)</f>
        <v>537325843</v>
      </c>
      <c r="T58" s="14">
        <f>P58-S58</f>
        <v>0</v>
      </c>
    </row>
    <row r="59" spans="1:20" x14ac:dyDescent="0.25">
      <c r="A59" s="76">
        <v>2</v>
      </c>
      <c r="B59" s="16" t="s">
        <v>357</v>
      </c>
      <c r="C59" s="13"/>
      <c r="D59" s="13" t="s">
        <v>324</v>
      </c>
      <c r="E59" s="13"/>
      <c r="F59" s="13"/>
      <c r="G59" s="14">
        <v>73904601</v>
      </c>
      <c r="H59" s="87">
        <v>132299729</v>
      </c>
      <c r="I59" s="14">
        <v>6365566</v>
      </c>
      <c r="J59" s="14">
        <v>3590505</v>
      </c>
      <c r="K59" s="14">
        <v>137360549</v>
      </c>
      <c r="L59" s="14">
        <v>156222449</v>
      </c>
      <c r="M59" s="14">
        <v>1527812</v>
      </c>
      <c r="N59" s="14">
        <v>507489</v>
      </c>
      <c r="O59" s="14">
        <v>173845</v>
      </c>
      <c r="P59" s="21">
        <v>511952544</v>
      </c>
      <c r="Q59" s="81">
        <f t="shared" si="0"/>
        <v>2.2994897848472657E-2</v>
      </c>
      <c r="S59" s="14">
        <f>SUM(G59:O59)</f>
        <v>511952545</v>
      </c>
      <c r="T59" s="14">
        <f>P59-S59</f>
        <v>-1</v>
      </c>
    </row>
    <row r="60" spans="1:20" x14ac:dyDescent="0.25">
      <c r="A60" s="76">
        <v>2</v>
      </c>
      <c r="B60" s="16" t="s">
        <v>358</v>
      </c>
      <c r="C60" s="13"/>
      <c r="D60" s="13" t="s">
        <v>325</v>
      </c>
      <c r="E60" s="13"/>
      <c r="F60" s="13"/>
      <c r="G60" s="14"/>
      <c r="H60" s="14">
        <v>193076</v>
      </c>
      <c r="I60" s="14">
        <v>516524</v>
      </c>
      <c r="J60" s="14"/>
      <c r="K60" s="14"/>
      <c r="L60" s="14">
        <v>2631865</v>
      </c>
      <c r="M60" s="14"/>
      <c r="N60" s="14"/>
      <c r="O60" s="14"/>
      <c r="P60" s="21">
        <v>3341464</v>
      </c>
      <c r="Q60" s="81">
        <f t="shared" si="0"/>
        <v>1.500854410137453E-4</v>
      </c>
      <c r="S60" s="14">
        <f>SUM(G60:O60)</f>
        <v>3341465</v>
      </c>
      <c r="T60" s="14">
        <f>P60-S60</f>
        <v>-1</v>
      </c>
    </row>
    <row r="61" spans="1:20" x14ac:dyDescent="0.25">
      <c r="A61" s="76">
        <v>2</v>
      </c>
      <c r="B61" s="16" t="s">
        <v>359</v>
      </c>
      <c r="C61" s="13"/>
      <c r="D61" s="13" t="s">
        <v>326</v>
      </c>
      <c r="E61" s="13"/>
      <c r="F61" s="13"/>
      <c r="G61" s="14"/>
      <c r="H61" s="14"/>
      <c r="I61" s="14"/>
      <c r="J61" s="14"/>
      <c r="K61" s="14"/>
      <c r="L61" s="14">
        <v>22031834</v>
      </c>
      <c r="M61" s="14"/>
      <c r="N61" s="14"/>
      <c r="O61" s="14"/>
      <c r="P61" s="21">
        <v>22031834</v>
      </c>
      <c r="Q61" s="81">
        <f t="shared" si="0"/>
        <v>9.8958346468243493E-4</v>
      </c>
      <c r="S61" s="14">
        <f>SUM(G61:O61)</f>
        <v>22031834</v>
      </c>
      <c r="T61" s="14">
        <f>P61-S61</f>
        <v>0</v>
      </c>
    </row>
    <row r="62" spans="1:20" x14ac:dyDescent="0.25">
      <c r="A62" s="76">
        <v>1</v>
      </c>
      <c r="B62" s="16" t="s">
        <v>360</v>
      </c>
      <c r="C62" s="13" t="s">
        <v>327</v>
      </c>
      <c r="D62" s="13"/>
      <c r="E62" s="13"/>
      <c r="F62" s="13"/>
      <c r="G62" s="14"/>
      <c r="H62" s="14"/>
      <c r="I62" s="14"/>
      <c r="J62" s="14"/>
      <c r="K62" s="14"/>
      <c r="L62" s="14">
        <v>2505000000</v>
      </c>
      <c r="M62" s="14"/>
      <c r="N62" s="14"/>
      <c r="O62" s="14"/>
      <c r="P62" s="21">
        <v>2505000000</v>
      </c>
      <c r="Q62" s="81">
        <f t="shared" si="0"/>
        <v>0.1125147629121343</v>
      </c>
      <c r="S62" s="14">
        <f>SUM(G62:O62)</f>
        <v>2505000000</v>
      </c>
      <c r="T62" s="14">
        <f>P62-S62</f>
        <v>0</v>
      </c>
    </row>
    <row r="63" spans="1:20" x14ac:dyDescent="0.25">
      <c r="A63" s="76">
        <v>2</v>
      </c>
      <c r="B63" s="16" t="s">
        <v>361</v>
      </c>
      <c r="C63" s="13"/>
      <c r="D63" s="13" t="s">
        <v>328</v>
      </c>
      <c r="E63" s="13"/>
      <c r="F63" s="13"/>
      <c r="G63" s="14"/>
      <c r="H63" s="14"/>
      <c r="I63" s="14"/>
      <c r="J63" s="14"/>
      <c r="K63" s="14"/>
      <c r="L63" s="14">
        <v>20000000</v>
      </c>
      <c r="M63" s="14"/>
      <c r="N63" s="14"/>
      <c r="O63" s="14"/>
      <c r="P63" s="21">
        <v>20000000</v>
      </c>
      <c r="Q63" s="81">
        <f t="shared" si="0"/>
        <v>8.983214603763218E-4</v>
      </c>
      <c r="S63" s="14">
        <f>SUM(G63:O63)</f>
        <v>20000000</v>
      </c>
      <c r="T63" s="14">
        <f>P63-S63</f>
        <v>0</v>
      </c>
    </row>
    <row r="64" spans="1:20" x14ac:dyDescent="0.25">
      <c r="A64" s="76">
        <v>2</v>
      </c>
      <c r="B64" s="16" t="s">
        <v>362</v>
      </c>
      <c r="C64" s="13"/>
      <c r="D64" s="13" t="s">
        <v>329</v>
      </c>
      <c r="E64" s="13"/>
      <c r="F64" s="13"/>
      <c r="G64" s="14"/>
      <c r="H64" s="14"/>
      <c r="I64" s="14"/>
      <c r="J64" s="14"/>
      <c r="K64" s="14"/>
      <c r="L64" s="14">
        <v>90000000</v>
      </c>
      <c r="M64" s="14"/>
      <c r="N64" s="14"/>
      <c r="O64" s="14"/>
      <c r="P64" s="21">
        <v>90000000</v>
      </c>
      <c r="Q64" s="81">
        <f t="shared" si="0"/>
        <v>4.0424465716934485E-3</v>
      </c>
      <c r="S64" s="14">
        <f>SUM(G64:O64)</f>
        <v>90000000</v>
      </c>
      <c r="T64" s="14">
        <f>P64-S64</f>
        <v>0</v>
      </c>
    </row>
    <row r="65" spans="1:20" x14ac:dyDescent="0.25">
      <c r="A65" s="76">
        <v>2</v>
      </c>
      <c r="B65" s="16" t="s">
        <v>363</v>
      </c>
      <c r="C65" s="13"/>
      <c r="D65" s="13" t="s">
        <v>330</v>
      </c>
      <c r="E65" s="13"/>
      <c r="F65" s="13"/>
      <c r="G65" s="14"/>
      <c r="H65" s="14"/>
      <c r="I65" s="14"/>
      <c r="J65" s="14"/>
      <c r="K65" s="14"/>
      <c r="L65" s="14">
        <v>65000000</v>
      </c>
      <c r="M65" s="14"/>
      <c r="N65" s="14"/>
      <c r="O65" s="14"/>
      <c r="P65" s="21">
        <v>65000000</v>
      </c>
      <c r="Q65" s="81">
        <f t="shared" si="0"/>
        <v>2.9195447462230461E-3</v>
      </c>
      <c r="S65" s="14">
        <f>SUM(G65:O65)</f>
        <v>65000000</v>
      </c>
      <c r="T65" s="14">
        <f>P65-S65</f>
        <v>0</v>
      </c>
    </row>
    <row r="66" spans="1:20" x14ac:dyDescent="0.25">
      <c r="A66" s="76">
        <v>2</v>
      </c>
      <c r="B66" s="16" t="s">
        <v>364</v>
      </c>
      <c r="C66" s="13"/>
      <c r="D66" s="13" t="s">
        <v>331</v>
      </c>
      <c r="E66" s="13"/>
      <c r="F66" s="13"/>
      <c r="G66" s="14"/>
      <c r="H66" s="14"/>
      <c r="I66" s="14"/>
      <c r="J66" s="14"/>
      <c r="K66" s="14"/>
      <c r="L66" s="14">
        <v>150000000</v>
      </c>
      <c r="M66" s="14"/>
      <c r="N66" s="14"/>
      <c r="O66" s="14"/>
      <c r="P66" s="21">
        <v>150000000</v>
      </c>
      <c r="Q66" s="81">
        <f t="shared" si="0"/>
        <v>6.737410952822414E-3</v>
      </c>
      <c r="S66" s="14">
        <f>SUM(G66:O66)</f>
        <v>150000000</v>
      </c>
      <c r="T66" s="14">
        <f>P66-S66</f>
        <v>0</v>
      </c>
    </row>
    <row r="67" spans="1:20" x14ac:dyDescent="0.25">
      <c r="A67" s="76">
        <v>2</v>
      </c>
      <c r="B67" s="16" t="s">
        <v>365</v>
      </c>
      <c r="C67" s="13"/>
      <c r="D67" s="13" t="s">
        <v>332</v>
      </c>
      <c r="E67" s="13"/>
      <c r="F67" s="13"/>
      <c r="G67" s="14"/>
      <c r="H67" s="14"/>
      <c r="I67" s="14"/>
      <c r="J67" s="14"/>
      <c r="K67" s="14"/>
      <c r="L67" s="14">
        <v>750000000</v>
      </c>
      <c r="M67" s="14"/>
      <c r="N67" s="14"/>
      <c r="O67" s="14"/>
      <c r="P67" s="21">
        <v>750000000</v>
      </c>
      <c r="Q67" s="81">
        <f t="shared" ref="Q67:Q78" si="1">P67/P$78</f>
        <v>3.3687054764112066E-2</v>
      </c>
      <c r="S67" s="14">
        <f>SUM(G67:O67)</f>
        <v>750000000</v>
      </c>
      <c r="T67" s="14">
        <f>P67-S67</f>
        <v>0</v>
      </c>
    </row>
    <row r="68" spans="1:20" x14ac:dyDescent="0.25">
      <c r="A68" s="76">
        <v>2</v>
      </c>
      <c r="B68" s="16" t="s">
        <v>366</v>
      </c>
      <c r="C68" s="13"/>
      <c r="D68" s="13" t="s">
        <v>333</v>
      </c>
      <c r="E68" s="13"/>
      <c r="F68" s="13"/>
      <c r="G68" s="14"/>
      <c r="H68" s="14"/>
      <c r="I68" s="14"/>
      <c r="J68" s="14"/>
      <c r="K68" s="14"/>
      <c r="L68" s="14">
        <v>700000000</v>
      </c>
      <c r="M68" s="14"/>
      <c r="N68" s="14"/>
      <c r="O68" s="14"/>
      <c r="P68" s="21">
        <v>700000000</v>
      </c>
      <c r="Q68" s="81">
        <f t="shared" si="1"/>
        <v>3.144125111317126E-2</v>
      </c>
      <c r="S68" s="14">
        <f>SUM(G68:O68)</f>
        <v>700000000</v>
      </c>
      <c r="T68" s="14">
        <f>P68-S68</f>
        <v>0</v>
      </c>
    </row>
    <row r="69" spans="1:20" x14ac:dyDescent="0.25">
      <c r="A69" s="76">
        <v>2</v>
      </c>
      <c r="B69" s="16" t="s">
        <v>367</v>
      </c>
      <c r="C69" s="13"/>
      <c r="D69" s="13" t="s">
        <v>334</v>
      </c>
      <c r="E69" s="13"/>
      <c r="F69" s="13"/>
      <c r="G69" s="14"/>
      <c r="H69" s="14"/>
      <c r="I69" s="14"/>
      <c r="J69" s="14"/>
      <c r="K69" s="14"/>
      <c r="L69" s="14">
        <v>300000000</v>
      </c>
      <c r="M69" s="14"/>
      <c r="N69" s="14"/>
      <c r="O69" s="14"/>
      <c r="P69" s="21">
        <v>300000000</v>
      </c>
      <c r="Q69" s="81">
        <f t="shared" si="1"/>
        <v>1.3474821905644828E-2</v>
      </c>
      <c r="S69" s="14">
        <f>SUM(G69:O69)</f>
        <v>300000000</v>
      </c>
      <c r="T69" s="14">
        <f>P69-S69</f>
        <v>0</v>
      </c>
    </row>
    <row r="70" spans="1:20" x14ac:dyDescent="0.25">
      <c r="A70" s="76">
        <v>2</v>
      </c>
      <c r="B70" s="16" t="s">
        <v>368</v>
      </c>
      <c r="C70" s="13"/>
      <c r="D70" s="13" t="s">
        <v>335</v>
      </c>
      <c r="E70" s="13"/>
      <c r="F70" s="13"/>
      <c r="G70" s="14"/>
      <c r="H70" s="14"/>
      <c r="I70" s="14"/>
      <c r="J70" s="14"/>
      <c r="K70" s="14"/>
      <c r="L70" s="14">
        <v>60000000</v>
      </c>
      <c r="M70" s="14"/>
      <c r="N70" s="14"/>
      <c r="O70" s="14"/>
      <c r="P70" s="21">
        <v>60000000</v>
      </c>
      <c r="Q70" s="81">
        <f t="shared" si="1"/>
        <v>2.6949643811289654E-3</v>
      </c>
      <c r="S70" s="14">
        <f>SUM(G70:O70)</f>
        <v>60000000</v>
      </c>
      <c r="T70" s="14">
        <f>P70-S70</f>
        <v>0</v>
      </c>
    </row>
    <row r="71" spans="1:20" x14ac:dyDescent="0.25">
      <c r="A71" s="76">
        <v>2</v>
      </c>
      <c r="B71" s="16" t="s">
        <v>369</v>
      </c>
      <c r="C71" s="13"/>
      <c r="D71" s="13" t="s">
        <v>336</v>
      </c>
      <c r="E71" s="13"/>
      <c r="F71" s="13"/>
      <c r="G71" s="14"/>
      <c r="H71" s="14"/>
      <c r="I71" s="14"/>
      <c r="J71" s="14"/>
      <c r="K71" s="14"/>
      <c r="L71" s="14">
        <v>70000000</v>
      </c>
      <c r="M71" s="14"/>
      <c r="N71" s="14"/>
      <c r="O71" s="14"/>
      <c r="P71" s="21">
        <v>70000000</v>
      </c>
      <c r="Q71" s="81">
        <f t="shared" si="1"/>
        <v>3.1441251113171263E-3</v>
      </c>
      <c r="S71" s="14">
        <f>SUM(G71:O71)</f>
        <v>70000000</v>
      </c>
      <c r="T71" s="14">
        <f>P71-S71</f>
        <v>0</v>
      </c>
    </row>
    <row r="72" spans="1:20" x14ac:dyDescent="0.25">
      <c r="A72" s="76">
        <v>2</v>
      </c>
      <c r="B72" s="16" t="s">
        <v>370</v>
      </c>
      <c r="C72" s="13"/>
      <c r="D72" s="13" t="s">
        <v>337</v>
      </c>
      <c r="E72" s="13"/>
      <c r="F72" s="13"/>
      <c r="G72" s="14"/>
      <c r="H72" s="14"/>
      <c r="I72" s="14"/>
      <c r="J72" s="14"/>
      <c r="K72" s="14"/>
      <c r="L72" s="14">
        <v>300000000</v>
      </c>
      <c r="M72" s="14"/>
      <c r="N72" s="14"/>
      <c r="O72" s="14"/>
      <c r="P72" s="21">
        <v>300000000</v>
      </c>
      <c r="Q72" s="81">
        <f t="shared" si="1"/>
        <v>1.3474821905644828E-2</v>
      </c>
      <c r="S72" s="14">
        <f>SUM(G72:O72)</f>
        <v>300000000</v>
      </c>
      <c r="T72" s="14">
        <f>P72-S72</f>
        <v>0</v>
      </c>
    </row>
    <row r="73" spans="1:20" x14ac:dyDescent="0.25">
      <c r="A73" s="76">
        <v>1</v>
      </c>
      <c r="B73" s="16" t="s">
        <v>371</v>
      </c>
      <c r="C73" s="13" t="s">
        <v>338</v>
      </c>
      <c r="D73" s="13"/>
      <c r="E73" s="13"/>
      <c r="F73" s="13"/>
      <c r="G73" s="14"/>
      <c r="H73" s="14"/>
      <c r="I73" s="14"/>
      <c r="J73" s="14">
        <v>262000000</v>
      </c>
      <c r="K73" s="14"/>
      <c r="L73" s="14"/>
      <c r="M73" s="14"/>
      <c r="N73" s="14"/>
      <c r="O73" s="14"/>
      <c r="P73" s="21">
        <v>262000000</v>
      </c>
      <c r="Q73" s="81">
        <f t="shared" si="1"/>
        <v>1.1768011130929816E-2</v>
      </c>
      <c r="S73" s="14">
        <f>SUM(G73:O73)</f>
        <v>262000000</v>
      </c>
      <c r="T73" s="14">
        <f>P73-S73</f>
        <v>0</v>
      </c>
    </row>
    <row r="74" spans="1:20" x14ac:dyDescent="0.25">
      <c r="A74" s="76">
        <v>2</v>
      </c>
      <c r="B74" s="16" t="s">
        <v>372</v>
      </c>
      <c r="C74" s="13"/>
      <c r="D74" s="13" t="s">
        <v>339</v>
      </c>
      <c r="E74" s="13"/>
      <c r="F74" s="13"/>
      <c r="G74" s="14"/>
      <c r="H74" s="14"/>
      <c r="I74" s="14"/>
      <c r="J74" s="14">
        <v>262000000</v>
      </c>
      <c r="K74" s="14"/>
      <c r="L74" s="14"/>
      <c r="M74" s="14"/>
      <c r="N74" s="14"/>
      <c r="O74" s="14"/>
      <c r="P74" s="21">
        <v>262000000</v>
      </c>
      <c r="Q74" s="81">
        <f t="shared" si="1"/>
        <v>1.1768011130929816E-2</v>
      </c>
      <c r="S74" s="14">
        <f>SUM(G74:O74)</f>
        <v>262000000</v>
      </c>
      <c r="T74" s="14">
        <f>P74-S74</f>
        <v>0</v>
      </c>
    </row>
    <row r="75" spans="1:20" x14ac:dyDescent="0.25">
      <c r="A75" s="92">
        <v>1</v>
      </c>
      <c r="B75" s="93" t="s">
        <v>373</v>
      </c>
      <c r="C75" s="13" t="s">
        <v>340</v>
      </c>
      <c r="D75" s="13"/>
      <c r="E75" s="13"/>
      <c r="F75" s="13"/>
      <c r="G75" s="14"/>
      <c r="H75" s="14"/>
      <c r="I75" s="14"/>
      <c r="J75" s="14">
        <v>20000000</v>
      </c>
      <c r="K75" s="14"/>
      <c r="L75" s="14"/>
      <c r="M75" s="14"/>
      <c r="N75" s="14"/>
      <c r="O75" s="14"/>
      <c r="P75" s="21">
        <v>20000000</v>
      </c>
      <c r="Q75" s="81">
        <f t="shared" si="1"/>
        <v>8.983214603763218E-4</v>
      </c>
      <c r="S75" s="14">
        <f>SUM(G75:O75)</f>
        <v>20000000</v>
      </c>
      <c r="T75" s="14">
        <f>P75-S75</f>
        <v>0</v>
      </c>
    </row>
    <row r="76" spans="1:20" x14ac:dyDescent="0.25">
      <c r="A76" s="92">
        <v>2</v>
      </c>
      <c r="B76" s="93" t="s">
        <v>373</v>
      </c>
      <c r="C76" s="13"/>
      <c r="D76" s="13" t="s">
        <v>341</v>
      </c>
      <c r="E76" s="13"/>
      <c r="F76" s="13"/>
      <c r="G76" s="14"/>
      <c r="H76" s="14"/>
      <c r="I76" s="14"/>
      <c r="J76" s="14">
        <v>20000000</v>
      </c>
      <c r="K76" s="14"/>
      <c r="L76" s="14"/>
      <c r="M76" s="14"/>
      <c r="N76" s="14"/>
      <c r="O76" s="14"/>
      <c r="P76" s="21">
        <v>20000000</v>
      </c>
      <c r="Q76" s="81">
        <f t="shared" si="1"/>
        <v>8.983214603763218E-4</v>
      </c>
      <c r="S76" s="14">
        <f>SUM(G76:O76)</f>
        <v>20000000</v>
      </c>
      <c r="T76" s="14">
        <f>P76-S76</f>
        <v>0</v>
      </c>
    </row>
    <row r="77" spans="1:20" s="73" customFormat="1" x14ac:dyDescent="0.25">
      <c r="A77" s="78">
        <v>0</v>
      </c>
      <c r="B77" s="112" t="s">
        <v>342</v>
      </c>
      <c r="C77" s="113"/>
      <c r="D77" s="113"/>
      <c r="E77" s="113"/>
      <c r="F77" s="114"/>
      <c r="G77" s="71">
        <v>73904601</v>
      </c>
      <c r="H77" s="71">
        <v>132492806</v>
      </c>
      <c r="I77" s="71">
        <v>6882089</v>
      </c>
      <c r="J77" s="71">
        <v>285590505</v>
      </c>
      <c r="K77" s="71">
        <v>137360549</v>
      </c>
      <c r="L77" s="71">
        <v>2685886147</v>
      </c>
      <c r="M77" s="71">
        <v>1527812</v>
      </c>
      <c r="N77" s="71">
        <v>507489</v>
      </c>
      <c r="O77" s="71">
        <v>173845</v>
      </c>
      <c r="P77" s="72">
        <v>3324325843</v>
      </c>
      <c r="Q77" s="82">
        <f t="shared" si="1"/>
        <v>0.14931566230252535</v>
      </c>
      <c r="S77" s="71">
        <f>SUM(G77:O77)</f>
        <v>3324325843</v>
      </c>
      <c r="T77" s="71">
        <f>P77-S77</f>
        <v>0</v>
      </c>
    </row>
    <row r="78" spans="1:20" x14ac:dyDescent="0.25">
      <c r="A78" s="80">
        <v>0</v>
      </c>
      <c r="B78" s="115" t="s">
        <v>343</v>
      </c>
      <c r="C78" s="116"/>
      <c r="D78" s="116"/>
      <c r="E78" s="116"/>
      <c r="F78" s="117"/>
      <c r="G78" s="75">
        <v>526249386</v>
      </c>
      <c r="H78" s="75">
        <v>3042410858</v>
      </c>
      <c r="I78" s="75">
        <v>2225593183</v>
      </c>
      <c r="J78" s="75">
        <v>754331185</v>
      </c>
      <c r="K78" s="75">
        <v>4353151154</v>
      </c>
      <c r="L78" s="75">
        <v>8510831390</v>
      </c>
      <c r="M78" s="75">
        <v>2638194823</v>
      </c>
      <c r="N78" s="75">
        <v>152402898</v>
      </c>
      <c r="O78" s="75">
        <v>60580211</v>
      </c>
      <c r="P78" s="75">
        <v>22263745087</v>
      </c>
      <c r="Q78" s="81">
        <f t="shared" si="1"/>
        <v>1</v>
      </c>
      <c r="S78" s="14">
        <f>SUM(G78:O78)</f>
        <v>22263745088</v>
      </c>
      <c r="T78" s="14">
        <f>P78-S78</f>
        <v>-1</v>
      </c>
    </row>
    <row r="80" spans="1:20" x14ac:dyDescent="0.25">
      <c r="G80" s="85"/>
      <c r="H80" s="85"/>
      <c r="I80" s="85"/>
      <c r="J80" s="85"/>
      <c r="K80" s="85"/>
      <c r="L80" s="85"/>
      <c r="M80" s="85"/>
      <c r="N80" s="85"/>
      <c r="O80" s="85"/>
      <c r="P80" s="85"/>
    </row>
  </sheetData>
  <autoFilter ref="A1:Y78" xr:uid="{00000000-0001-0000-0900-000000000000}">
    <filterColumn colId="2" showButton="0"/>
    <filterColumn colId="3" showButton="0"/>
    <filterColumn colId="4" showButton="0"/>
  </autoFilter>
  <mergeCells count="4">
    <mergeCell ref="C1:F1"/>
    <mergeCell ref="B77:F77"/>
    <mergeCell ref="B78:F78"/>
    <mergeCell ref="B57:F5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418C-A1C9-4963-BDC3-86A0B94F8D74}">
  <dimension ref="A1:Q8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/>
    </sheetView>
  </sheetViews>
  <sheetFormatPr baseColWidth="10" defaultRowHeight="13.2" x14ac:dyDescent="0.25"/>
  <cols>
    <col min="1" max="1" width="6.88671875" style="101" customWidth="1"/>
    <col min="2" max="2" width="10.6640625" style="102" bestFit="1" customWidth="1"/>
    <col min="3" max="5" width="4" style="91" customWidth="1"/>
    <col min="6" max="6" width="20.44140625" style="91" customWidth="1"/>
    <col min="7" max="16" width="13.6640625" style="91" customWidth="1"/>
    <col min="17" max="17" width="12.109375" style="100" customWidth="1"/>
    <col min="18" max="16384" width="11.5546875" style="91"/>
  </cols>
  <sheetData>
    <row r="1" spans="1:17" x14ac:dyDescent="0.25">
      <c r="A1" s="88" t="s">
        <v>429</v>
      </c>
      <c r="B1" s="88" t="s">
        <v>431</v>
      </c>
      <c r="C1" s="118" t="s">
        <v>430</v>
      </c>
      <c r="D1" s="119"/>
      <c r="E1" s="119"/>
      <c r="F1" s="120"/>
      <c r="G1" s="89" t="s">
        <v>345</v>
      </c>
      <c r="H1" s="89" t="s">
        <v>346</v>
      </c>
      <c r="I1" s="89" t="s">
        <v>347</v>
      </c>
      <c r="J1" s="89" t="s">
        <v>348</v>
      </c>
      <c r="K1" s="89" t="s">
        <v>349</v>
      </c>
      <c r="L1" s="89" t="s">
        <v>350</v>
      </c>
      <c r="M1" s="89" t="s">
        <v>351</v>
      </c>
      <c r="N1" s="89" t="s">
        <v>352</v>
      </c>
      <c r="O1" s="89" t="s">
        <v>353</v>
      </c>
      <c r="P1" s="89" t="s">
        <v>344</v>
      </c>
      <c r="Q1" s="90" t="s">
        <v>432</v>
      </c>
    </row>
    <row r="2" spans="1:17" x14ac:dyDescent="0.25">
      <c r="A2" s="92">
        <v>1</v>
      </c>
      <c r="B2" s="93" t="s">
        <v>374</v>
      </c>
      <c r="C2" s="94" t="s">
        <v>38</v>
      </c>
      <c r="D2" s="94"/>
      <c r="E2" s="94"/>
      <c r="F2" s="94"/>
      <c r="G2" s="95">
        <v>285240929</v>
      </c>
      <c r="H2" s="86">
        <v>775404945</v>
      </c>
      <c r="I2" s="86">
        <v>1003597689</v>
      </c>
      <c r="J2" s="86">
        <v>273981418</v>
      </c>
      <c r="K2" s="86">
        <v>2133301893</v>
      </c>
      <c r="L2" s="86">
        <v>1334627293</v>
      </c>
      <c r="M2" s="86">
        <v>1551560526</v>
      </c>
      <c r="N2" s="86">
        <v>102836861</v>
      </c>
      <c r="O2" s="86">
        <v>45788675</v>
      </c>
      <c r="P2" s="96">
        <v>7506340229</v>
      </c>
      <c r="Q2" s="97">
        <f>P2/P$78</f>
        <v>0.3371553258298407</v>
      </c>
    </row>
    <row r="3" spans="1:17" x14ac:dyDescent="0.25">
      <c r="A3" s="92">
        <v>2</v>
      </c>
      <c r="B3" s="93" t="s">
        <v>375</v>
      </c>
      <c r="C3" s="98"/>
      <c r="D3" s="94" t="s">
        <v>39</v>
      </c>
      <c r="E3" s="94"/>
      <c r="F3" s="94"/>
      <c r="G3" s="86">
        <v>155518067</v>
      </c>
      <c r="H3" s="86">
        <v>422763587</v>
      </c>
      <c r="I3" s="86">
        <v>547178041</v>
      </c>
      <c r="J3" s="86">
        <v>149379196</v>
      </c>
      <c r="K3" s="86">
        <v>1163111437</v>
      </c>
      <c r="L3" s="86">
        <v>727660850</v>
      </c>
      <c r="M3" s="86">
        <v>845936432</v>
      </c>
      <c r="N3" s="86">
        <v>56068356</v>
      </c>
      <c r="O3" s="86">
        <v>24964742</v>
      </c>
      <c r="P3" s="96">
        <v>4092580708</v>
      </c>
      <c r="Q3" s="97">
        <f t="shared" ref="Q3:Q66" si="0">P3/P$78</f>
        <v>0.18382265391592606</v>
      </c>
    </row>
    <row r="4" spans="1:17" x14ac:dyDescent="0.25">
      <c r="A4" s="92">
        <v>2</v>
      </c>
      <c r="B4" s="93" t="s">
        <v>376</v>
      </c>
      <c r="C4" s="98"/>
      <c r="D4" s="94" t="s">
        <v>40</v>
      </c>
      <c r="E4" s="94"/>
      <c r="F4" s="94"/>
      <c r="G4" s="86">
        <v>115212110</v>
      </c>
      <c r="H4" s="86">
        <v>313195024</v>
      </c>
      <c r="I4" s="86">
        <v>405364712</v>
      </c>
      <c r="J4" s="86">
        <v>110664263</v>
      </c>
      <c r="K4" s="86">
        <v>861665304</v>
      </c>
      <c r="L4" s="86">
        <v>539071397</v>
      </c>
      <c r="M4" s="86">
        <v>626693239</v>
      </c>
      <c r="N4" s="86">
        <v>41536997</v>
      </c>
      <c r="O4" s="86">
        <v>18494575</v>
      </c>
      <c r="P4" s="96">
        <v>3031897621</v>
      </c>
      <c r="Q4" s="97">
        <f t="shared" si="0"/>
        <v>0.13618093493041081</v>
      </c>
    </row>
    <row r="5" spans="1:17" x14ac:dyDescent="0.25">
      <c r="A5" s="92">
        <v>2</v>
      </c>
      <c r="B5" s="93" t="s">
        <v>377</v>
      </c>
      <c r="C5" s="98"/>
      <c r="D5" s="94" t="s">
        <v>41</v>
      </c>
      <c r="E5" s="94"/>
      <c r="F5" s="94"/>
      <c r="G5" s="86">
        <v>14510752</v>
      </c>
      <c r="H5" s="86">
        <v>39446334</v>
      </c>
      <c r="I5" s="86">
        <v>51054936</v>
      </c>
      <c r="J5" s="86">
        <v>13937959</v>
      </c>
      <c r="K5" s="86">
        <v>108525152</v>
      </c>
      <c r="L5" s="86">
        <v>67895046</v>
      </c>
      <c r="M5" s="86">
        <v>78930855</v>
      </c>
      <c r="N5" s="86">
        <v>5231508</v>
      </c>
      <c r="O5" s="86">
        <v>2329358</v>
      </c>
      <c r="P5" s="96">
        <v>381861900</v>
      </c>
      <c r="Q5" s="97">
        <f t="shared" si="0"/>
        <v>1.7151736983503849E-2</v>
      </c>
    </row>
    <row r="6" spans="1:17" x14ac:dyDescent="0.25">
      <c r="A6" s="92">
        <v>1</v>
      </c>
      <c r="B6" s="93" t="s">
        <v>378</v>
      </c>
      <c r="C6" s="94" t="s">
        <v>42</v>
      </c>
      <c r="D6" s="94"/>
      <c r="E6" s="94"/>
      <c r="F6" s="94"/>
      <c r="G6" s="86">
        <v>37876401</v>
      </c>
      <c r="H6" s="86">
        <v>223498718</v>
      </c>
      <c r="I6" s="86">
        <v>124116039</v>
      </c>
      <c r="J6" s="86">
        <v>26295063</v>
      </c>
      <c r="K6" s="86">
        <v>339233074</v>
      </c>
      <c r="L6" s="86">
        <v>1041448927</v>
      </c>
      <c r="M6" s="86">
        <v>183856818</v>
      </c>
      <c r="N6" s="86">
        <v>4665756</v>
      </c>
      <c r="O6" s="86">
        <v>2376588</v>
      </c>
      <c r="P6" s="96">
        <v>1983367384</v>
      </c>
      <c r="Q6" s="97">
        <f t="shared" si="0"/>
        <v>8.9085074242882256E-2</v>
      </c>
    </row>
    <row r="7" spans="1:17" x14ac:dyDescent="0.25">
      <c r="A7" s="92">
        <v>2</v>
      </c>
      <c r="B7" s="93" t="s">
        <v>379</v>
      </c>
      <c r="C7" s="98"/>
      <c r="D7" s="94" t="s">
        <v>43</v>
      </c>
      <c r="E7" s="94"/>
      <c r="F7" s="94"/>
      <c r="G7" s="86">
        <v>8536724</v>
      </c>
      <c r="H7" s="86">
        <v>42183139</v>
      </c>
      <c r="I7" s="86">
        <v>27996856</v>
      </c>
      <c r="J7" s="95"/>
      <c r="K7" s="86">
        <v>43591062</v>
      </c>
      <c r="L7" s="86">
        <v>12500671</v>
      </c>
      <c r="M7" s="86">
        <v>54739256</v>
      </c>
      <c r="N7" s="95"/>
      <c r="O7" s="95"/>
      <c r="P7" s="96">
        <v>189547709</v>
      </c>
      <c r="Q7" s="97">
        <f t="shared" si="0"/>
        <v>8.5137387379933035E-3</v>
      </c>
    </row>
    <row r="8" spans="1:17" x14ac:dyDescent="0.25">
      <c r="A8" s="92">
        <v>2</v>
      </c>
      <c r="B8" s="93" t="s">
        <v>380</v>
      </c>
      <c r="C8" s="98"/>
      <c r="D8" s="94" t="s">
        <v>44</v>
      </c>
      <c r="E8" s="94"/>
      <c r="F8" s="94"/>
      <c r="G8" s="86">
        <v>2557274</v>
      </c>
      <c r="H8" s="86">
        <v>12048051</v>
      </c>
      <c r="I8" s="86">
        <v>59772775</v>
      </c>
      <c r="J8" s="86">
        <v>13256544</v>
      </c>
      <c r="K8" s="86">
        <v>72280640</v>
      </c>
      <c r="L8" s="86">
        <v>285910251</v>
      </c>
      <c r="M8" s="86">
        <v>21538781</v>
      </c>
      <c r="N8" s="86">
        <v>2304393</v>
      </c>
      <c r="O8" s="86">
        <v>1026044</v>
      </c>
      <c r="P8" s="96">
        <v>470694752</v>
      </c>
      <c r="Q8" s="97">
        <f t="shared" si="0"/>
        <v>2.114175985040553E-2</v>
      </c>
    </row>
    <row r="9" spans="1:17" x14ac:dyDescent="0.25">
      <c r="A9" s="92">
        <v>2</v>
      </c>
      <c r="B9" s="93" t="s">
        <v>381</v>
      </c>
      <c r="C9" s="98"/>
      <c r="D9" s="94" t="s">
        <v>45</v>
      </c>
      <c r="E9" s="94"/>
      <c r="F9" s="94"/>
      <c r="G9" s="95"/>
      <c r="H9" s="86">
        <v>4242831</v>
      </c>
      <c r="I9" s="95"/>
      <c r="J9" s="95"/>
      <c r="K9" s="86">
        <v>4209283</v>
      </c>
      <c r="L9" s="86">
        <v>1131231</v>
      </c>
      <c r="M9" s="86">
        <v>3545583</v>
      </c>
      <c r="N9" s="95"/>
      <c r="O9" s="95"/>
      <c r="P9" s="96">
        <v>13128928</v>
      </c>
      <c r="Q9" s="97">
        <f t="shared" si="0"/>
        <v>5.8969988870677913E-4</v>
      </c>
    </row>
    <row r="10" spans="1:17" x14ac:dyDescent="0.25">
      <c r="A10" s="92">
        <v>2</v>
      </c>
      <c r="B10" s="93" t="s">
        <v>382</v>
      </c>
      <c r="C10" s="98"/>
      <c r="D10" s="94" t="s">
        <v>46</v>
      </c>
      <c r="E10" s="94"/>
      <c r="F10" s="94"/>
      <c r="G10" s="95"/>
      <c r="H10" s="86">
        <v>74534938</v>
      </c>
      <c r="I10" s="95"/>
      <c r="J10" s="95"/>
      <c r="K10" s="95"/>
      <c r="L10" s="86">
        <v>4292831</v>
      </c>
      <c r="M10" s="86">
        <v>26633000</v>
      </c>
      <c r="N10" s="95"/>
      <c r="O10" s="95"/>
      <c r="P10" s="96">
        <v>105460768</v>
      </c>
      <c r="Q10" s="97">
        <f t="shared" si="0"/>
        <v>4.7368835561084231E-3</v>
      </c>
    </row>
    <row r="11" spans="1:17" x14ac:dyDescent="0.25">
      <c r="A11" s="92">
        <v>2</v>
      </c>
      <c r="B11" s="93" t="s">
        <v>383</v>
      </c>
      <c r="C11" s="98"/>
      <c r="D11" s="94" t="s">
        <v>47</v>
      </c>
      <c r="E11" s="94"/>
      <c r="F11" s="94"/>
      <c r="G11" s="86">
        <v>624335</v>
      </c>
      <c r="H11" s="95"/>
      <c r="I11" s="95"/>
      <c r="J11" s="95"/>
      <c r="K11" s="95"/>
      <c r="L11" s="95"/>
      <c r="M11" s="86">
        <v>598850</v>
      </c>
      <c r="N11" s="95"/>
      <c r="O11" s="95"/>
      <c r="P11" s="96">
        <v>1223185</v>
      </c>
      <c r="Q11" s="97">
        <f t="shared" si="0"/>
        <v>5.4940666775520559E-5</v>
      </c>
    </row>
    <row r="12" spans="1:17" x14ac:dyDescent="0.25">
      <c r="A12" s="92">
        <v>2</v>
      </c>
      <c r="B12" s="93" t="s">
        <v>384</v>
      </c>
      <c r="C12" s="98"/>
      <c r="D12" s="94" t="s">
        <v>48</v>
      </c>
      <c r="E12" s="94"/>
      <c r="F12" s="94"/>
      <c r="G12" s="95"/>
      <c r="H12" s="86">
        <v>2648517</v>
      </c>
      <c r="I12" s="95"/>
      <c r="J12" s="95"/>
      <c r="K12" s="86">
        <v>148303896</v>
      </c>
      <c r="L12" s="86">
        <v>1749810</v>
      </c>
      <c r="M12" s="95"/>
      <c r="N12" s="95"/>
      <c r="O12" s="95"/>
      <c r="P12" s="96">
        <v>152702223</v>
      </c>
      <c r="Q12" s="97">
        <f t="shared" si="0"/>
        <v>6.8587841984035381E-3</v>
      </c>
    </row>
    <row r="13" spans="1:17" x14ac:dyDescent="0.25">
      <c r="A13" s="92">
        <v>2</v>
      </c>
      <c r="B13" s="93" t="s">
        <v>385</v>
      </c>
      <c r="C13" s="98"/>
      <c r="D13" s="94" t="s">
        <v>49</v>
      </c>
      <c r="E13" s="94"/>
      <c r="F13" s="94"/>
      <c r="G13" s="95"/>
      <c r="H13" s="95"/>
      <c r="I13" s="95"/>
      <c r="J13" s="95"/>
      <c r="K13" s="95"/>
      <c r="L13" s="95"/>
      <c r="M13" s="86">
        <v>459444</v>
      </c>
      <c r="N13" s="95"/>
      <c r="O13" s="95"/>
      <c r="P13" s="96">
        <v>459444</v>
      </c>
      <c r="Q13" s="97">
        <f t="shared" si="0"/>
        <v>2.063642025205694E-5</v>
      </c>
    </row>
    <row r="14" spans="1:17" x14ac:dyDescent="0.25">
      <c r="A14" s="92">
        <v>2</v>
      </c>
      <c r="B14" s="93" t="s">
        <v>386</v>
      </c>
      <c r="C14" s="98"/>
      <c r="D14" s="94" t="s">
        <v>50</v>
      </c>
      <c r="E14" s="94"/>
      <c r="F14" s="94"/>
      <c r="G14" s="86">
        <v>4447550</v>
      </c>
      <c r="H14" s="86">
        <v>7990986</v>
      </c>
      <c r="I14" s="86">
        <v>7842729</v>
      </c>
      <c r="J14" s="86">
        <v>1886646</v>
      </c>
      <c r="K14" s="86">
        <v>20042119</v>
      </c>
      <c r="L14" s="86">
        <v>36736562</v>
      </c>
      <c r="M14" s="86">
        <v>15297047</v>
      </c>
      <c r="N14" s="86">
        <v>1593502</v>
      </c>
      <c r="O14" s="86">
        <v>227602</v>
      </c>
      <c r="P14" s="96">
        <v>96064743</v>
      </c>
      <c r="Q14" s="97">
        <f t="shared" si="0"/>
        <v>4.314851011121802E-3</v>
      </c>
    </row>
    <row r="15" spans="1:17" x14ac:dyDescent="0.25">
      <c r="A15" s="92">
        <v>2</v>
      </c>
      <c r="B15" s="93" t="s">
        <v>387</v>
      </c>
      <c r="C15" s="98"/>
      <c r="D15" s="94" t="s">
        <v>51</v>
      </c>
      <c r="E15" s="94"/>
      <c r="F15" s="94"/>
      <c r="G15" s="86">
        <v>2684237</v>
      </c>
      <c r="H15" s="86">
        <v>16804003</v>
      </c>
      <c r="I15" s="86">
        <v>8250481</v>
      </c>
      <c r="J15" s="86">
        <v>10754237</v>
      </c>
      <c r="K15" s="86">
        <v>16433627</v>
      </c>
      <c r="L15" s="86">
        <v>6569759</v>
      </c>
      <c r="M15" s="86">
        <v>12401228</v>
      </c>
      <c r="N15" s="86">
        <v>663071</v>
      </c>
      <c r="O15" s="86">
        <v>205478</v>
      </c>
      <c r="P15" s="96">
        <v>74766121</v>
      </c>
      <c r="Q15" s="97">
        <f t="shared" si="0"/>
        <v>3.358200550169639E-3</v>
      </c>
    </row>
    <row r="16" spans="1:17" x14ac:dyDescent="0.25">
      <c r="A16" s="92">
        <v>2</v>
      </c>
      <c r="B16" s="93" t="s">
        <v>388</v>
      </c>
      <c r="C16" s="98"/>
      <c r="D16" s="94" t="s">
        <v>52</v>
      </c>
      <c r="E16" s="94"/>
      <c r="F16" s="94"/>
      <c r="G16" s="86">
        <v>9681647</v>
      </c>
      <c r="H16" s="86">
        <v>36334348</v>
      </c>
      <c r="I16" s="86">
        <v>10004771</v>
      </c>
      <c r="J16" s="86">
        <v>397636</v>
      </c>
      <c r="K16" s="86">
        <v>8880582</v>
      </c>
      <c r="L16" s="86">
        <v>387825850</v>
      </c>
      <c r="M16" s="86">
        <v>15010551</v>
      </c>
      <c r="N16" s="86">
        <v>104791</v>
      </c>
      <c r="O16" s="86">
        <v>917464</v>
      </c>
      <c r="P16" s="96">
        <v>469157639</v>
      </c>
      <c r="Q16" s="97">
        <f t="shared" si="0"/>
        <v>2.107271877065936E-2</v>
      </c>
    </row>
    <row r="17" spans="1:17" x14ac:dyDescent="0.25">
      <c r="A17" s="92">
        <v>2</v>
      </c>
      <c r="B17" s="93" t="s">
        <v>389</v>
      </c>
      <c r="C17" s="98"/>
      <c r="D17" s="94" t="s">
        <v>53</v>
      </c>
      <c r="E17" s="94"/>
      <c r="F17" s="94"/>
      <c r="G17" s="95"/>
      <c r="H17" s="86">
        <v>206678</v>
      </c>
      <c r="I17" s="95"/>
      <c r="J17" s="95"/>
      <c r="K17" s="86">
        <v>25150950</v>
      </c>
      <c r="L17" s="86">
        <v>96117770</v>
      </c>
      <c r="M17" s="86">
        <v>6560410</v>
      </c>
      <c r="N17" s="95"/>
      <c r="O17" s="95"/>
      <c r="P17" s="96">
        <v>128035809</v>
      </c>
      <c r="Q17" s="97">
        <f t="shared" si="0"/>
        <v>5.7508657460671906E-3</v>
      </c>
    </row>
    <row r="18" spans="1:17" x14ac:dyDescent="0.25">
      <c r="A18" s="92">
        <v>2</v>
      </c>
      <c r="B18" s="93" t="s">
        <v>390</v>
      </c>
      <c r="C18" s="98"/>
      <c r="D18" s="94" t="s">
        <v>54</v>
      </c>
      <c r="E18" s="94"/>
      <c r="F18" s="94"/>
      <c r="G18" s="95"/>
      <c r="H18" s="86">
        <v>12977455</v>
      </c>
      <c r="I18" s="95"/>
      <c r="J18" s="95"/>
      <c r="K18" s="86">
        <v>340914</v>
      </c>
      <c r="L18" s="86">
        <v>34586748</v>
      </c>
      <c r="M18" s="86">
        <v>1457501</v>
      </c>
      <c r="N18" s="95"/>
      <c r="O18" s="95"/>
      <c r="P18" s="96">
        <v>49362618</v>
      </c>
      <c r="Q18" s="97">
        <f t="shared" si="0"/>
        <v>2.2171749544879255E-3</v>
      </c>
    </row>
    <row r="19" spans="1:17" x14ac:dyDescent="0.25">
      <c r="A19" s="92">
        <v>2</v>
      </c>
      <c r="B19" s="93" t="s">
        <v>391</v>
      </c>
      <c r="C19" s="98"/>
      <c r="D19" s="94" t="s">
        <v>55</v>
      </c>
      <c r="E19" s="94"/>
      <c r="F19" s="94"/>
      <c r="G19" s="95"/>
      <c r="H19" s="86">
        <v>1360603</v>
      </c>
      <c r="I19" s="95"/>
      <c r="J19" s="95"/>
      <c r="K19" s="95"/>
      <c r="L19" s="86">
        <v>104461561</v>
      </c>
      <c r="M19" s="95"/>
      <c r="N19" s="95"/>
      <c r="O19" s="95"/>
      <c r="P19" s="96">
        <v>105822164</v>
      </c>
      <c r="Q19" s="97">
        <f t="shared" si="0"/>
        <v>4.7531160452331314E-3</v>
      </c>
    </row>
    <row r="20" spans="1:17" x14ac:dyDescent="0.25">
      <c r="A20" s="92">
        <v>2</v>
      </c>
      <c r="B20" s="93" t="s">
        <v>392</v>
      </c>
      <c r="C20" s="98"/>
      <c r="D20" s="94" t="s">
        <v>56</v>
      </c>
      <c r="E20" s="94"/>
      <c r="F20" s="94"/>
      <c r="G20" s="95"/>
      <c r="H20" s="95"/>
      <c r="I20" s="95"/>
      <c r="J20" s="95"/>
      <c r="K20" s="95"/>
      <c r="L20" s="86">
        <v>16919245</v>
      </c>
      <c r="M20" s="95"/>
      <c r="N20" s="95"/>
      <c r="O20" s="95"/>
      <c r="P20" s="96">
        <v>16919245</v>
      </c>
      <c r="Q20" s="97">
        <f t="shared" si="0"/>
        <v>7.599460438432391E-4</v>
      </c>
    </row>
    <row r="21" spans="1:17" x14ac:dyDescent="0.25">
      <c r="A21" s="92">
        <v>2</v>
      </c>
      <c r="B21" s="93" t="s">
        <v>393</v>
      </c>
      <c r="C21" s="98"/>
      <c r="D21" s="94" t="s">
        <v>57</v>
      </c>
      <c r="E21" s="94"/>
      <c r="F21" s="94"/>
      <c r="G21" s="86">
        <v>9344634</v>
      </c>
      <c r="H21" s="86">
        <v>12167169</v>
      </c>
      <c r="I21" s="86">
        <v>10248427</v>
      </c>
      <c r="J21" s="95"/>
      <c r="K21" s="95"/>
      <c r="L21" s="86">
        <v>52646639</v>
      </c>
      <c r="M21" s="86">
        <v>25615167</v>
      </c>
      <c r="N21" s="95"/>
      <c r="O21" s="95"/>
      <c r="P21" s="96">
        <v>110022035</v>
      </c>
      <c r="Q21" s="97">
        <f t="shared" si="0"/>
        <v>4.9417577577387396E-3</v>
      </c>
    </row>
    <row r="22" spans="1:17" x14ac:dyDescent="0.25">
      <c r="A22" s="92">
        <v>1</v>
      </c>
      <c r="B22" s="93" t="s">
        <v>394</v>
      </c>
      <c r="C22" s="94" t="s">
        <v>58</v>
      </c>
      <c r="D22" s="94"/>
      <c r="E22" s="94"/>
      <c r="F22" s="94"/>
      <c r="G22" s="86">
        <v>129227455</v>
      </c>
      <c r="H22" s="86">
        <v>498066610</v>
      </c>
      <c r="I22" s="86">
        <v>988522283</v>
      </c>
      <c r="J22" s="86">
        <v>138372664</v>
      </c>
      <c r="K22" s="86">
        <v>1740612373</v>
      </c>
      <c r="L22" s="86">
        <v>3447673493</v>
      </c>
      <c r="M22" s="86">
        <v>788926692</v>
      </c>
      <c r="N22" s="86">
        <v>44392791</v>
      </c>
      <c r="O22" s="86">
        <v>12241104</v>
      </c>
      <c r="P22" s="26">
        <v>7788035464</v>
      </c>
      <c r="Q22" s="97">
        <f t="shared" si="0"/>
        <v>0.34980796957415328</v>
      </c>
    </row>
    <row r="23" spans="1:17" x14ac:dyDescent="0.25">
      <c r="A23" s="92">
        <v>2</v>
      </c>
      <c r="B23" s="93" t="s">
        <v>395</v>
      </c>
      <c r="C23" s="98"/>
      <c r="D23" s="94" t="s">
        <v>59</v>
      </c>
      <c r="E23" s="94"/>
      <c r="F23" s="94"/>
      <c r="G23" s="86">
        <v>401647</v>
      </c>
      <c r="H23" s="86">
        <v>198521150</v>
      </c>
      <c r="I23" s="86">
        <v>5268318</v>
      </c>
      <c r="J23" s="86">
        <v>385793</v>
      </c>
      <c r="K23" s="86">
        <v>4487984</v>
      </c>
      <c r="L23" s="19">
        <v>1803137450</v>
      </c>
      <c r="M23" s="86">
        <v>2516255</v>
      </c>
      <c r="N23" s="86">
        <v>144804</v>
      </c>
      <c r="O23" s="86">
        <v>64475</v>
      </c>
      <c r="P23" s="96">
        <v>2014927877</v>
      </c>
      <c r="Q23" s="97">
        <f t="shared" si="0"/>
        <v>9.0502647650980081E-2</v>
      </c>
    </row>
    <row r="24" spans="1:17" x14ac:dyDescent="0.25">
      <c r="A24" s="92">
        <v>3</v>
      </c>
      <c r="B24" s="93" t="s">
        <v>396</v>
      </c>
      <c r="C24" s="98"/>
      <c r="D24" s="94"/>
      <c r="E24" s="94" t="s">
        <v>60</v>
      </c>
      <c r="F24" s="94"/>
      <c r="G24" s="95"/>
      <c r="H24" s="95"/>
      <c r="I24" s="95"/>
      <c r="J24" s="95"/>
      <c r="K24" s="95"/>
      <c r="L24" s="86">
        <v>1799758163</v>
      </c>
      <c r="M24" s="95"/>
      <c r="N24" s="95"/>
      <c r="O24" s="95"/>
      <c r="P24" s="96">
        <v>1799758163</v>
      </c>
      <c r="Q24" s="97">
        <f t="shared" si="0"/>
        <v>8.0838069065518312E-2</v>
      </c>
    </row>
    <row r="25" spans="1:17" x14ac:dyDescent="0.25">
      <c r="A25" s="92">
        <v>3</v>
      </c>
      <c r="B25" s="93" t="s">
        <v>397</v>
      </c>
      <c r="C25" s="99"/>
      <c r="D25" s="99"/>
      <c r="E25" s="99"/>
      <c r="F25" s="99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97">
        <f t="shared" si="0"/>
        <v>0</v>
      </c>
    </row>
    <row r="26" spans="1:17" x14ac:dyDescent="0.25">
      <c r="A26" s="92">
        <v>3</v>
      </c>
      <c r="B26" s="93" t="s">
        <v>398</v>
      </c>
      <c r="C26" s="98"/>
      <c r="D26" s="94"/>
      <c r="E26" s="94" t="s">
        <v>61</v>
      </c>
      <c r="F26" s="94"/>
      <c r="G26" s="86">
        <v>18789</v>
      </c>
      <c r="H26" s="86">
        <v>51077</v>
      </c>
      <c r="I26" s="95"/>
      <c r="J26" s="86">
        <v>18048</v>
      </c>
      <c r="K26" s="86">
        <v>1624608</v>
      </c>
      <c r="L26" s="86">
        <v>87914</v>
      </c>
      <c r="M26" s="86">
        <v>342747</v>
      </c>
      <c r="N26" s="86">
        <v>6774</v>
      </c>
      <c r="O26" s="86">
        <v>3016</v>
      </c>
      <c r="P26" s="96">
        <v>2152974</v>
      </c>
      <c r="Q26" s="97">
        <f t="shared" si="0"/>
        <v>9.6703137391612558E-5</v>
      </c>
    </row>
    <row r="27" spans="1:17" x14ac:dyDescent="0.25">
      <c r="A27" s="92">
        <v>3</v>
      </c>
      <c r="B27" s="93" t="s">
        <v>399</v>
      </c>
      <c r="C27" s="98"/>
      <c r="D27" s="94"/>
      <c r="E27" s="94" t="s">
        <v>62</v>
      </c>
      <c r="F27" s="94"/>
      <c r="G27" s="86">
        <v>382858</v>
      </c>
      <c r="H27" s="86">
        <v>1040770</v>
      </c>
      <c r="I27" s="86">
        <v>5268318</v>
      </c>
      <c r="J27" s="86">
        <v>367745</v>
      </c>
      <c r="K27" s="86">
        <v>2863376</v>
      </c>
      <c r="L27" s="86">
        <v>1791373</v>
      </c>
      <c r="M27" s="86">
        <v>2173507</v>
      </c>
      <c r="N27" s="86">
        <v>138030</v>
      </c>
      <c r="O27" s="86">
        <v>61459</v>
      </c>
      <c r="P27" s="96">
        <v>14087437</v>
      </c>
      <c r="Q27" s="97">
        <f t="shared" si="0"/>
        <v>6.3275234893997152E-4</v>
      </c>
    </row>
    <row r="28" spans="1:17" x14ac:dyDescent="0.25">
      <c r="A28" s="92">
        <v>3</v>
      </c>
      <c r="B28" s="93" t="s">
        <v>400</v>
      </c>
      <c r="C28" s="98"/>
      <c r="D28" s="94"/>
      <c r="E28" s="94" t="s">
        <v>63</v>
      </c>
      <c r="F28" s="94"/>
      <c r="G28" s="95"/>
      <c r="H28" s="95"/>
      <c r="I28" s="95"/>
      <c r="J28" s="95"/>
      <c r="K28" s="95"/>
      <c r="L28" s="86">
        <v>1500000</v>
      </c>
      <c r="M28" s="95"/>
      <c r="N28" s="95"/>
      <c r="O28" s="95"/>
      <c r="P28" s="96">
        <v>1500000</v>
      </c>
      <c r="Q28" s="97">
        <f t="shared" si="0"/>
        <v>6.7374109528224132E-5</v>
      </c>
    </row>
    <row r="29" spans="1:17" x14ac:dyDescent="0.25">
      <c r="A29" s="92">
        <v>3</v>
      </c>
      <c r="B29" s="93" t="s">
        <v>401</v>
      </c>
      <c r="C29" s="98"/>
      <c r="D29" s="98"/>
      <c r="E29" s="98" t="s">
        <v>294</v>
      </c>
      <c r="F29" s="98"/>
      <c r="G29" s="87"/>
      <c r="H29" s="87">
        <v>197429303</v>
      </c>
      <c r="I29" s="87"/>
      <c r="J29" s="87"/>
      <c r="K29" s="87"/>
      <c r="L29" s="87"/>
      <c r="M29" s="87"/>
      <c r="N29" s="87"/>
      <c r="O29" s="87"/>
      <c r="P29" s="96">
        <v>197429303</v>
      </c>
      <c r="Q29" s="97">
        <f t="shared" si="0"/>
        <v>8.8677489896019663E-3</v>
      </c>
    </row>
    <row r="30" spans="1:17" x14ac:dyDescent="0.25">
      <c r="A30" s="92">
        <v>2</v>
      </c>
      <c r="B30" s="93" t="s">
        <v>402</v>
      </c>
      <c r="C30" s="98"/>
      <c r="D30" s="98" t="s">
        <v>295</v>
      </c>
      <c r="E30" s="98"/>
      <c r="F30" s="98"/>
      <c r="G30" s="87">
        <v>6053064</v>
      </c>
      <c r="H30" s="87">
        <v>10332565</v>
      </c>
      <c r="I30" s="87">
        <v>83044382</v>
      </c>
      <c r="J30" s="87">
        <v>5159919</v>
      </c>
      <c r="K30" s="87">
        <v>4340138</v>
      </c>
      <c r="L30" s="20">
        <v>265789701</v>
      </c>
      <c r="M30" s="87">
        <v>25045167</v>
      </c>
      <c r="N30" s="87">
        <v>417660</v>
      </c>
      <c r="O30" s="87">
        <v>185965</v>
      </c>
      <c r="P30" s="26">
        <v>400368562</v>
      </c>
      <c r="Q30" s="97">
        <f t="shared" si="0"/>
        <v>1.7982983565230398E-2</v>
      </c>
    </row>
    <row r="31" spans="1:17" x14ac:dyDescent="0.25">
      <c r="A31" s="92">
        <v>2</v>
      </c>
      <c r="B31" s="93" t="s">
        <v>403</v>
      </c>
      <c r="C31" s="98"/>
      <c r="D31" s="98" t="s">
        <v>296</v>
      </c>
      <c r="E31" s="98"/>
      <c r="F31" s="98"/>
      <c r="G31" s="87">
        <v>3234201</v>
      </c>
      <c r="H31" s="87">
        <v>14790574</v>
      </c>
      <c r="I31" s="87">
        <v>13555584</v>
      </c>
      <c r="J31" s="87"/>
      <c r="K31" s="87">
        <v>47095706</v>
      </c>
      <c r="L31" s="20">
        <v>324841814</v>
      </c>
      <c r="M31" s="87">
        <v>23666473</v>
      </c>
      <c r="N31" s="87"/>
      <c r="O31" s="87"/>
      <c r="P31" s="26">
        <v>427184353</v>
      </c>
      <c r="Q31" s="97">
        <f t="shared" si="0"/>
        <v>1.9187443591843708E-2</v>
      </c>
    </row>
    <row r="32" spans="1:17" x14ac:dyDescent="0.25">
      <c r="A32" s="92">
        <v>2</v>
      </c>
      <c r="B32" s="93" t="s">
        <v>404</v>
      </c>
      <c r="C32" s="98"/>
      <c r="D32" s="98" t="s">
        <v>297</v>
      </c>
      <c r="E32" s="98"/>
      <c r="F32" s="98"/>
      <c r="G32" s="87">
        <v>12836616</v>
      </c>
      <c r="H32" s="87">
        <v>55045679</v>
      </c>
      <c r="I32" s="87">
        <v>46922288</v>
      </c>
      <c r="J32" s="87">
        <v>36001598</v>
      </c>
      <c r="K32" s="87">
        <v>102934718</v>
      </c>
      <c r="L32" s="87">
        <v>265888405</v>
      </c>
      <c r="M32" s="87">
        <v>70573496</v>
      </c>
      <c r="N32" s="87">
        <v>4450595</v>
      </c>
      <c r="O32" s="87">
        <v>1821586</v>
      </c>
      <c r="P32" s="96">
        <v>596474981</v>
      </c>
      <c r="Q32" s="97">
        <f t="shared" si="0"/>
        <v>2.679131380049294E-2</v>
      </c>
    </row>
    <row r="33" spans="1:17" x14ac:dyDescent="0.25">
      <c r="A33" s="92">
        <v>2</v>
      </c>
      <c r="B33" s="93" t="s">
        <v>405</v>
      </c>
      <c r="C33" s="98"/>
      <c r="D33" s="98" t="s">
        <v>298</v>
      </c>
      <c r="E33" s="98"/>
      <c r="F33" s="98"/>
      <c r="G33" s="87">
        <v>80000000</v>
      </c>
      <c r="H33" s="87">
        <v>30000000</v>
      </c>
      <c r="I33" s="87">
        <v>50000000</v>
      </c>
      <c r="J33" s="87">
        <v>60000000</v>
      </c>
      <c r="K33" s="87">
        <v>1512000000</v>
      </c>
      <c r="L33" s="87">
        <v>80000000</v>
      </c>
      <c r="M33" s="87">
        <v>50000000</v>
      </c>
      <c r="N33" s="87">
        <v>24000000</v>
      </c>
      <c r="O33" s="87">
        <v>5000000</v>
      </c>
      <c r="P33" s="96">
        <v>1891000000</v>
      </c>
      <c r="Q33" s="97">
        <f t="shared" si="0"/>
        <v>8.4936294078581234E-2</v>
      </c>
    </row>
    <row r="34" spans="1:17" x14ac:dyDescent="0.25">
      <c r="A34" s="92">
        <v>2</v>
      </c>
      <c r="B34" s="93" t="s">
        <v>406</v>
      </c>
      <c r="C34" s="98"/>
      <c r="D34" s="98" t="s">
        <v>299</v>
      </c>
      <c r="E34" s="98"/>
      <c r="F34" s="98"/>
      <c r="G34" s="87"/>
      <c r="H34" s="87"/>
      <c r="I34" s="87">
        <v>216693554</v>
      </c>
      <c r="J34" s="87">
        <v>3179</v>
      </c>
      <c r="K34" s="87"/>
      <c r="L34" s="87"/>
      <c r="M34" s="87"/>
      <c r="N34" s="87"/>
      <c r="O34" s="87"/>
      <c r="P34" s="96">
        <v>216696733</v>
      </c>
      <c r="Q34" s="97">
        <f t="shared" si="0"/>
        <v>9.7331662823668952E-3</v>
      </c>
    </row>
    <row r="35" spans="1:17" x14ac:dyDescent="0.25">
      <c r="A35" s="92">
        <v>2</v>
      </c>
      <c r="B35" s="93" t="s">
        <v>407</v>
      </c>
      <c r="C35" s="98"/>
      <c r="D35" s="98" t="s">
        <v>300</v>
      </c>
      <c r="E35" s="98"/>
      <c r="F35" s="98"/>
      <c r="G35" s="87">
        <v>1701926</v>
      </c>
      <c r="H35" s="87">
        <v>33451370</v>
      </c>
      <c r="I35" s="87">
        <v>12943016</v>
      </c>
      <c r="J35" s="87">
        <v>1011694</v>
      </c>
      <c r="K35" s="87">
        <v>7877356</v>
      </c>
      <c r="L35" s="87">
        <v>4928198</v>
      </c>
      <c r="M35" s="87">
        <v>8819010</v>
      </c>
      <c r="N35" s="87">
        <v>379732</v>
      </c>
      <c r="O35" s="87">
        <v>169078</v>
      </c>
      <c r="P35" s="96">
        <v>71281379</v>
      </c>
      <c r="Q35" s="97">
        <f t="shared" si="0"/>
        <v>3.2016796240459037E-3</v>
      </c>
    </row>
    <row r="36" spans="1:17" x14ac:dyDescent="0.25">
      <c r="A36" s="92">
        <v>2</v>
      </c>
      <c r="B36" s="93" t="s">
        <v>408</v>
      </c>
      <c r="C36" s="98"/>
      <c r="D36" s="98" t="s">
        <v>301</v>
      </c>
      <c r="E36" s="98"/>
      <c r="F36" s="98"/>
      <c r="G36" s="87"/>
      <c r="H36" s="87"/>
      <c r="I36" s="87">
        <v>16540032</v>
      </c>
      <c r="J36" s="87"/>
      <c r="K36" s="87"/>
      <c r="L36" s="87"/>
      <c r="M36" s="87"/>
      <c r="N36" s="87"/>
      <c r="O36" s="87"/>
      <c r="P36" s="96">
        <v>16540032</v>
      </c>
      <c r="Q36" s="97">
        <f t="shared" si="0"/>
        <v>7.4291328504555475E-4</v>
      </c>
    </row>
    <row r="37" spans="1:17" x14ac:dyDescent="0.25">
      <c r="A37" s="92">
        <v>2</v>
      </c>
      <c r="B37" s="93" t="s">
        <v>409</v>
      </c>
      <c r="C37" s="98"/>
      <c r="D37" s="98" t="s">
        <v>302</v>
      </c>
      <c r="E37" s="98"/>
      <c r="F37" s="98"/>
      <c r="G37" s="87"/>
      <c r="H37" s="87"/>
      <c r="I37" s="87">
        <v>112490836</v>
      </c>
      <c r="J37" s="87"/>
      <c r="K37" s="87"/>
      <c r="L37" s="87"/>
      <c r="M37" s="87">
        <v>8572796</v>
      </c>
      <c r="N37" s="87"/>
      <c r="O37" s="87"/>
      <c r="P37" s="96">
        <v>121063633</v>
      </c>
      <c r="Q37" s="97">
        <f t="shared" si="0"/>
        <v>5.4377029797511535E-3</v>
      </c>
    </row>
    <row r="38" spans="1:17" x14ac:dyDescent="0.25">
      <c r="A38" s="92">
        <v>2</v>
      </c>
      <c r="B38" s="93" t="s">
        <v>410</v>
      </c>
      <c r="C38" s="98"/>
      <c r="D38" s="98" t="s">
        <v>303</v>
      </c>
      <c r="E38" s="98"/>
      <c r="F38" s="98"/>
      <c r="G38" s="87"/>
      <c r="H38" s="87"/>
      <c r="I38" s="87"/>
      <c r="J38" s="87"/>
      <c r="K38" s="87">
        <v>1417606</v>
      </c>
      <c r="L38" s="87">
        <v>87696848</v>
      </c>
      <c r="M38" s="87"/>
      <c r="N38" s="87"/>
      <c r="O38" s="87"/>
      <c r="P38" s="96">
        <v>89114454</v>
      </c>
      <c r="Q38" s="97">
        <f t="shared" si="0"/>
        <v>4.0026713228959281E-3</v>
      </c>
    </row>
    <row r="39" spans="1:17" x14ac:dyDescent="0.25">
      <c r="A39" s="92">
        <v>2</v>
      </c>
      <c r="B39" s="93" t="s">
        <v>411</v>
      </c>
      <c r="C39" s="98"/>
      <c r="D39" s="98" t="s">
        <v>304</v>
      </c>
      <c r="E39" s="98"/>
      <c r="F39" s="98"/>
      <c r="G39" s="87"/>
      <c r="H39" s="87">
        <v>15359157</v>
      </c>
      <c r="I39" s="87">
        <v>732924</v>
      </c>
      <c r="J39" s="87"/>
      <c r="K39" s="87"/>
      <c r="L39" s="87"/>
      <c r="M39" s="87">
        <v>9040933</v>
      </c>
      <c r="N39" s="87"/>
      <c r="O39" s="87"/>
      <c r="P39" s="96">
        <v>25133014</v>
      </c>
      <c r="Q39" s="97">
        <f t="shared" si="0"/>
        <v>1.1288762920069271E-3</v>
      </c>
    </row>
    <row r="40" spans="1:17" x14ac:dyDescent="0.25">
      <c r="A40" s="92">
        <v>2</v>
      </c>
      <c r="B40" s="93" t="s">
        <v>412</v>
      </c>
      <c r="C40" s="98"/>
      <c r="D40" s="98" t="s">
        <v>305</v>
      </c>
      <c r="E40" s="98"/>
      <c r="F40" s="98"/>
      <c r="G40" s="87"/>
      <c r="H40" s="87"/>
      <c r="I40" s="87"/>
      <c r="J40" s="87"/>
      <c r="K40" s="87"/>
      <c r="L40" s="87">
        <v>269138887</v>
      </c>
      <c r="M40" s="87"/>
      <c r="N40" s="87"/>
      <c r="O40" s="87"/>
      <c r="P40" s="96">
        <v>269138887</v>
      </c>
      <c r="Q40" s="97">
        <f t="shared" si="0"/>
        <v>1.2088661900694892E-2</v>
      </c>
    </row>
    <row r="41" spans="1:17" x14ac:dyDescent="0.25">
      <c r="A41" s="92">
        <v>2</v>
      </c>
      <c r="B41" s="93" t="s">
        <v>413</v>
      </c>
      <c r="C41" s="98"/>
      <c r="D41" s="98" t="s">
        <v>306</v>
      </c>
      <c r="E41" s="98"/>
      <c r="F41" s="98"/>
      <c r="G41" s="87"/>
      <c r="H41" s="87"/>
      <c r="I41" s="87"/>
      <c r="J41" s="87"/>
      <c r="K41" s="87"/>
      <c r="L41" s="87">
        <v>11945821</v>
      </c>
      <c r="M41" s="87"/>
      <c r="N41" s="87"/>
      <c r="O41" s="87"/>
      <c r="P41" s="96">
        <v>11945821</v>
      </c>
      <c r="Q41" s="97">
        <f t="shared" si="0"/>
        <v>5.3655936830570661E-4</v>
      </c>
    </row>
    <row r="42" spans="1:17" x14ac:dyDescent="0.25">
      <c r="A42" s="92">
        <v>2</v>
      </c>
      <c r="B42" s="93" t="s">
        <v>414</v>
      </c>
      <c r="C42" s="98"/>
      <c r="D42" s="98" t="s">
        <v>307</v>
      </c>
      <c r="E42" s="98"/>
      <c r="F42" s="98"/>
      <c r="G42" s="87">
        <v>25000000</v>
      </c>
      <c r="H42" s="87">
        <v>140566114</v>
      </c>
      <c r="I42" s="87">
        <v>430331347</v>
      </c>
      <c r="J42" s="87">
        <v>35810480</v>
      </c>
      <c r="K42" s="87">
        <v>60458865</v>
      </c>
      <c r="L42" s="87">
        <v>334306368</v>
      </c>
      <c r="M42" s="87">
        <v>590692563</v>
      </c>
      <c r="N42" s="87">
        <v>15000000</v>
      </c>
      <c r="O42" s="87">
        <v>5000000</v>
      </c>
      <c r="P42" s="96">
        <v>1637165738</v>
      </c>
      <c r="Q42" s="97">
        <f t="shared" si="0"/>
        <v>7.353505583191193E-2</v>
      </c>
    </row>
    <row r="43" spans="1:17" x14ac:dyDescent="0.25">
      <c r="A43" s="92">
        <v>1</v>
      </c>
      <c r="B43" s="93" t="s">
        <v>415</v>
      </c>
      <c r="C43" s="98" t="s">
        <v>308</v>
      </c>
      <c r="D43" s="98"/>
      <c r="E43" s="98"/>
      <c r="F43" s="98"/>
      <c r="G43" s="87"/>
      <c r="H43" s="87"/>
      <c r="I43" s="87"/>
      <c r="J43" s="87">
        <v>91534</v>
      </c>
      <c r="K43" s="87"/>
      <c r="L43" s="87"/>
      <c r="M43" s="87"/>
      <c r="N43" s="87"/>
      <c r="O43" s="87"/>
      <c r="P43" s="96">
        <v>91534</v>
      </c>
      <c r="Q43" s="97">
        <f t="shared" si="0"/>
        <v>4.111347827704312E-6</v>
      </c>
    </row>
    <row r="44" spans="1:17" x14ac:dyDescent="0.25">
      <c r="A44" s="92">
        <v>2</v>
      </c>
      <c r="B44" s="93" t="s">
        <v>416</v>
      </c>
      <c r="C44" s="98"/>
      <c r="D44" s="98" t="s">
        <v>309</v>
      </c>
      <c r="E44" s="98"/>
      <c r="F44" s="98"/>
      <c r="G44" s="87"/>
      <c r="H44" s="87"/>
      <c r="I44" s="87"/>
      <c r="J44" s="87">
        <v>91534</v>
      </c>
      <c r="K44" s="87"/>
      <c r="L44" s="87"/>
      <c r="M44" s="87"/>
      <c r="N44" s="87"/>
      <c r="O44" s="87"/>
      <c r="P44" s="96">
        <v>91534</v>
      </c>
      <c r="Q44" s="97">
        <f t="shared" si="0"/>
        <v>4.111347827704312E-6</v>
      </c>
    </row>
    <row r="45" spans="1:17" x14ac:dyDescent="0.25">
      <c r="A45" s="92">
        <v>1</v>
      </c>
      <c r="B45" s="93" t="s">
        <v>417</v>
      </c>
      <c r="C45" s="98" t="s">
        <v>310</v>
      </c>
      <c r="D45" s="98"/>
      <c r="E45" s="98"/>
      <c r="F45" s="98"/>
      <c r="G45" s="87"/>
      <c r="H45" s="87">
        <v>1412947779</v>
      </c>
      <c r="I45" s="87">
        <v>102475083</v>
      </c>
      <c r="J45" s="87"/>
      <c r="K45" s="87">
        <v>2643266</v>
      </c>
      <c r="L45" s="87">
        <v>1195529</v>
      </c>
      <c r="M45" s="87">
        <v>112322975</v>
      </c>
      <c r="N45" s="87"/>
      <c r="O45" s="87"/>
      <c r="P45" s="26">
        <v>1631584633</v>
      </c>
      <c r="Q45" s="97">
        <f t="shared" si="0"/>
        <v>7.3284374512206249E-2</v>
      </c>
    </row>
    <row r="46" spans="1:17" x14ac:dyDescent="0.25">
      <c r="A46" s="92">
        <v>2</v>
      </c>
      <c r="B46" s="93" t="s">
        <v>418</v>
      </c>
      <c r="C46" s="98"/>
      <c r="D46" s="98" t="s">
        <v>311</v>
      </c>
      <c r="E46" s="98"/>
      <c r="F46" s="98"/>
      <c r="G46" s="87"/>
      <c r="H46" s="87"/>
      <c r="I46" s="87"/>
      <c r="J46" s="87"/>
      <c r="K46" s="87"/>
      <c r="L46" s="87"/>
      <c r="M46" s="87"/>
      <c r="N46" s="87"/>
      <c r="O46" s="87"/>
      <c r="P46" s="96"/>
      <c r="Q46" s="97">
        <f t="shared" si="0"/>
        <v>0</v>
      </c>
    </row>
    <row r="47" spans="1:17" x14ac:dyDescent="0.25">
      <c r="A47" s="92">
        <v>3</v>
      </c>
      <c r="B47" s="93" t="s">
        <v>419</v>
      </c>
      <c r="C47" s="98"/>
      <c r="D47" s="98"/>
      <c r="E47" s="98" t="s">
        <v>312</v>
      </c>
      <c r="F47" s="98"/>
      <c r="G47" s="87"/>
      <c r="H47" s="87"/>
      <c r="I47" s="87"/>
      <c r="J47" s="87"/>
      <c r="K47" s="87"/>
      <c r="L47" s="87"/>
      <c r="M47" s="87"/>
      <c r="N47" s="87"/>
      <c r="O47" s="87"/>
      <c r="P47" s="96"/>
      <c r="Q47" s="97">
        <f t="shared" si="0"/>
        <v>0</v>
      </c>
    </row>
    <row r="48" spans="1:17" x14ac:dyDescent="0.25">
      <c r="A48" s="92">
        <v>2</v>
      </c>
      <c r="B48" s="93" t="s">
        <v>420</v>
      </c>
      <c r="C48" s="98"/>
      <c r="D48" s="98" t="s">
        <v>313</v>
      </c>
      <c r="E48" s="98"/>
      <c r="F48" s="98"/>
      <c r="G48" s="87"/>
      <c r="H48" s="87">
        <v>1412947779</v>
      </c>
      <c r="I48" s="87">
        <v>102475083</v>
      </c>
      <c r="J48" s="87"/>
      <c r="K48" s="87">
        <v>2643266</v>
      </c>
      <c r="L48" s="87">
        <v>1195529</v>
      </c>
      <c r="M48" s="87">
        <v>112322975</v>
      </c>
      <c r="N48" s="87"/>
      <c r="O48" s="87"/>
      <c r="P48" s="96">
        <v>1631584633</v>
      </c>
      <c r="Q48" s="97">
        <f t="shared" si="0"/>
        <v>7.3284374512206249E-2</v>
      </c>
    </row>
    <row r="49" spans="1:17" x14ac:dyDescent="0.25">
      <c r="A49" s="92">
        <v>3</v>
      </c>
      <c r="B49" s="93" t="s">
        <v>421</v>
      </c>
      <c r="C49" s="98"/>
      <c r="D49" s="98"/>
      <c r="E49" s="98" t="s">
        <v>314</v>
      </c>
      <c r="F49" s="98"/>
      <c r="G49" s="87"/>
      <c r="H49" s="87"/>
      <c r="I49" s="87"/>
      <c r="J49" s="87"/>
      <c r="K49" s="87"/>
      <c r="L49" s="87"/>
      <c r="M49" s="87">
        <v>367830</v>
      </c>
      <c r="N49" s="87"/>
      <c r="O49" s="87"/>
      <c r="P49" s="96">
        <v>367830</v>
      </c>
      <c r="Q49" s="97">
        <f t="shared" si="0"/>
        <v>1.6521479138511124E-5</v>
      </c>
    </row>
    <row r="50" spans="1:17" x14ac:dyDescent="0.25">
      <c r="A50" s="92">
        <v>3</v>
      </c>
      <c r="B50" s="93" t="s">
        <v>422</v>
      </c>
      <c r="C50" s="98"/>
      <c r="D50" s="98"/>
      <c r="E50" s="98" t="s">
        <v>315</v>
      </c>
      <c r="F50" s="98"/>
      <c r="G50" s="87"/>
      <c r="H50" s="87">
        <v>1412947779</v>
      </c>
      <c r="I50" s="87">
        <v>73452250</v>
      </c>
      <c r="J50" s="87"/>
      <c r="K50" s="87">
        <v>2643266</v>
      </c>
      <c r="L50" s="87">
        <v>1195529</v>
      </c>
      <c r="M50" s="20">
        <v>20691306</v>
      </c>
      <c r="N50" s="87"/>
      <c r="O50" s="87"/>
      <c r="P50" s="26">
        <v>1510930130</v>
      </c>
      <c r="Q50" s="97">
        <f t="shared" si="0"/>
        <v>6.7865048045409285E-2</v>
      </c>
    </row>
    <row r="51" spans="1:17" x14ac:dyDescent="0.25">
      <c r="A51" s="92">
        <v>3</v>
      </c>
      <c r="B51" s="93" t="s">
        <v>423</v>
      </c>
      <c r="C51" s="98"/>
      <c r="D51" s="98"/>
      <c r="E51" s="98" t="s">
        <v>316</v>
      </c>
      <c r="F51" s="98"/>
      <c r="G51" s="87"/>
      <c r="H51" s="87"/>
      <c r="I51" s="87"/>
      <c r="J51" s="87"/>
      <c r="K51" s="87"/>
      <c r="L51" s="87"/>
      <c r="M51" s="87">
        <v>72831839</v>
      </c>
      <c r="N51" s="87"/>
      <c r="O51" s="87"/>
      <c r="P51" s="96">
        <v>72831839</v>
      </c>
      <c r="Q51" s="97">
        <f t="shared" si="0"/>
        <v>3.2713201986186574E-3</v>
      </c>
    </row>
    <row r="52" spans="1:17" x14ac:dyDescent="0.25">
      <c r="A52" s="92">
        <v>3</v>
      </c>
      <c r="B52" s="93" t="s">
        <v>424</v>
      </c>
      <c r="C52" s="98"/>
      <c r="D52" s="98"/>
      <c r="E52" s="98" t="s">
        <v>317</v>
      </c>
      <c r="F52" s="98"/>
      <c r="G52" s="87"/>
      <c r="H52" s="87"/>
      <c r="I52" s="87">
        <v>26243705</v>
      </c>
      <c r="J52" s="87"/>
      <c r="K52" s="87"/>
      <c r="L52" s="87"/>
      <c r="M52" s="87"/>
      <c r="N52" s="87"/>
      <c r="O52" s="87"/>
      <c r="P52" s="96">
        <v>26243705</v>
      </c>
      <c r="Q52" s="97">
        <f t="shared" si="0"/>
        <v>1.178764170064269E-3</v>
      </c>
    </row>
    <row r="53" spans="1:17" x14ac:dyDescent="0.25">
      <c r="A53" s="92">
        <v>3</v>
      </c>
      <c r="B53" s="93" t="s">
        <v>425</v>
      </c>
      <c r="C53" s="98"/>
      <c r="D53" s="98"/>
      <c r="E53" s="98" t="s">
        <v>318</v>
      </c>
      <c r="F53" s="98"/>
      <c r="G53" s="87"/>
      <c r="H53" s="87"/>
      <c r="I53" s="87">
        <v>2779128</v>
      </c>
      <c r="J53" s="87"/>
      <c r="K53" s="87"/>
      <c r="L53" s="87"/>
      <c r="M53" s="87"/>
      <c r="N53" s="87"/>
      <c r="O53" s="87"/>
      <c r="P53" s="96">
        <v>2779128</v>
      </c>
      <c r="Q53" s="97">
        <f t="shared" si="0"/>
        <v>1.2482751617663634E-4</v>
      </c>
    </row>
    <row r="54" spans="1:17" x14ac:dyDescent="0.25">
      <c r="A54" s="92">
        <v>3</v>
      </c>
      <c r="B54" s="93" t="s">
        <v>426</v>
      </c>
      <c r="C54" s="98"/>
      <c r="D54" s="98"/>
      <c r="E54" s="98" t="s">
        <v>319</v>
      </c>
      <c r="F54" s="98"/>
      <c r="G54" s="87"/>
      <c r="H54" s="87"/>
      <c r="I54" s="87"/>
      <c r="J54" s="87"/>
      <c r="K54" s="87"/>
      <c r="L54" s="87"/>
      <c r="M54" s="87">
        <v>18432000</v>
      </c>
      <c r="N54" s="87"/>
      <c r="O54" s="87"/>
      <c r="P54" s="96">
        <v>18432000</v>
      </c>
      <c r="Q54" s="97">
        <f t="shared" si="0"/>
        <v>8.2789305788281823E-4</v>
      </c>
    </row>
    <row r="55" spans="1:17" x14ac:dyDescent="0.25">
      <c r="A55" s="92">
        <v>1</v>
      </c>
      <c r="B55" s="93" t="s">
        <v>427</v>
      </c>
      <c r="C55" s="98" t="s">
        <v>320</v>
      </c>
      <c r="D55" s="98"/>
      <c r="E55" s="98"/>
      <c r="F55" s="98"/>
      <c r="G55" s="87"/>
      <c r="H55" s="87"/>
      <c r="I55" s="87"/>
      <c r="J55" s="87">
        <v>30000000</v>
      </c>
      <c r="K55" s="87"/>
      <c r="L55" s="87"/>
      <c r="M55" s="87"/>
      <c r="N55" s="87"/>
      <c r="O55" s="87"/>
      <c r="P55" s="96">
        <v>30000000</v>
      </c>
      <c r="Q55" s="97">
        <f t="shared" si="0"/>
        <v>1.3474821905644827E-3</v>
      </c>
    </row>
    <row r="56" spans="1:17" x14ac:dyDescent="0.25">
      <c r="A56" s="92">
        <v>2</v>
      </c>
      <c r="B56" s="93" t="s">
        <v>428</v>
      </c>
      <c r="C56" s="98"/>
      <c r="D56" s="98" t="s">
        <v>321</v>
      </c>
      <c r="E56" s="98"/>
      <c r="F56" s="98"/>
      <c r="G56" s="87"/>
      <c r="H56" s="87"/>
      <c r="I56" s="87"/>
      <c r="J56" s="87">
        <v>30000000</v>
      </c>
      <c r="K56" s="87"/>
      <c r="L56" s="87"/>
      <c r="M56" s="87"/>
      <c r="N56" s="87"/>
      <c r="O56" s="87"/>
      <c r="P56" s="96">
        <v>30000000</v>
      </c>
      <c r="Q56" s="97">
        <f t="shared" si="0"/>
        <v>1.3474821905644827E-3</v>
      </c>
    </row>
    <row r="57" spans="1:17" x14ac:dyDescent="0.25">
      <c r="A57" s="78">
        <v>0</v>
      </c>
      <c r="B57" s="112" t="s">
        <v>322</v>
      </c>
      <c r="C57" s="113"/>
      <c r="D57" s="113"/>
      <c r="E57" s="113"/>
      <c r="F57" s="114"/>
      <c r="G57" s="71">
        <v>452344785</v>
      </c>
      <c r="H57" s="71">
        <v>2909918052</v>
      </c>
      <c r="I57" s="71">
        <v>2218711094</v>
      </c>
      <c r="J57" s="71">
        <v>468740679</v>
      </c>
      <c r="K57" s="71">
        <v>4215790605</v>
      </c>
      <c r="L57" s="71">
        <v>5824945242</v>
      </c>
      <c r="M57" s="71">
        <v>2636667011</v>
      </c>
      <c r="N57" s="71">
        <v>151895408</v>
      </c>
      <c r="O57" s="71">
        <v>60406367</v>
      </c>
      <c r="P57" s="72">
        <v>18939419244</v>
      </c>
      <c r="Q57" s="82">
        <f t="shared" si="0"/>
        <v>0.85068433769747465</v>
      </c>
    </row>
    <row r="58" spans="1:17" x14ac:dyDescent="0.25">
      <c r="A58" s="92">
        <v>1</v>
      </c>
      <c r="B58" s="93" t="s">
        <v>356</v>
      </c>
      <c r="C58" s="98" t="s">
        <v>323</v>
      </c>
      <c r="D58" s="98"/>
      <c r="E58" s="98"/>
      <c r="F58" s="98"/>
      <c r="G58" s="87">
        <v>73904601</v>
      </c>
      <c r="H58" s="87">
        <v>132492806</v>
      </c>
      <c r="I58" s="87">
        <v>6882089</v>
      </c>
      <c r="J58" s="87">
        <v>3590505</v>
      </c>
      <c r="K58" s="87">
        <v>137360549</v>
      </c>
      <c r="L58" s="87">
        <v>180886147</v>
      </c>
      <c r="M58" s="87">
        <v>1527812</v>
      </c>
      <c r="N58" s="87">
        <v>507489</v>
      </c>
      <c r="O58" s="87">
        <v>173845</v>
      </c>
      <c r="P58" s="96">
        <v>537325843</v>
      </c>
      <c r="Q58" s="97">
        <f t="shared" si="0"/>
        <v>2.4134566799084912E-2</v>
      </c>
    </row>
    <row r="59" spans="1:17" x14ac:dyDescent="0.25">
      <c r="A59" s="92">
        <v>2</v>
      </c>
      <c r="B59" s="93" t="s">
        <v>357</v>
      </c>
      <c r="C59" s="98"/>
      <c r="D59" s="98" t="s">
        <v>324</v>
      </c>
      <c r="E59" s="98"/>
      <c r="F59" s="98"/>
      <c r="G59" s="87">
        <v>73904601</v>
      </c>
      <c r="H59" s="87">
        <v>132299729</v>
      </c>
      <c r="I59" s="87">
        <v>6365566</v>
      </c>
      <c r="J59" s="87">
        <v>3590505</v>
      </c>
      <c r="K59" s="87">
        <v>137360549</v>
      </c>
      <c r="L59" s="87">
        <v>156222449</v>
      </c>
      <c r="M59" s="87">
        <v>1527812</v>
      </c>
      <c r="N59" s="87">
        <v>507489</v>
      </c>
      <c r="O59" s="87">
        <v>173845</v>
      </c>
      <c r="P59" s="96">
        <v>511952544</v>
      </c>
      <c r="Q59" s="97">
        <f t="shared" si="0"/>
        <v>2.2994897848472657E-2</v>
      </c>
    </row>
    <row r="60" spans="1:17" x14ac:dyDescent="0.25">
      <c r="A60" s="92">
        <v>2</v>
      </c>
      <c r="B60" s="93" t="s">
        <v>358</v>
      </c>
      <c r="C60" s="98"/>
      <c r="D60" s="98" t="s">
        <v>325</v>
      </c>
      <c r="E60" s="98"/>
      <c r="F60" s="98"/>
      <c r="G60" s="87"/>
      <c r="H60" s="87">
        <v>193076</v>
      </c>
      <c r="I60" s="87">
        <v>516524</v>
      </c>
      <c r="J60" s="87"/>
      <c r="K60" s="87"/>
      <c r="L60" s="87">
        <v>2631865</v>
      </c>
      <c r="M60" s="87"/>
      <c r="N60" s="87"/>
      <c r="O60" s="87"/>
      <c r="P60" s="96">
        <v>3341464</v>
      </c>
      <c r="Q60" s="97">
        <f t="shared" si="0"/>
        <v>1.500854410137453E-4</v>
      </c>
    </row>
    <row r="61" spans="1:17" x14ac:dyDescent="0.25">
      <c r="A61" s="92">
        <v>2</v>
      </c>
      <c r="B61" s="93" t="s">
        <v>359</v>
      </c>
      <c r="C61" s="98"/>
      <c r="D61" s="98" t="s">
        <v>326</v>
      </c>
      <c r="E61" s="98"/>
      <c r="F61" s="98"/>
      <c r="G61" s="87"/>
      <c r="H61" s="87"/>
      <c r="I61" s="87"/>
      <c r="J61" s="87"/>
      <c r="K61" s="87"/>
      <c r="L61" s="87">
        <v>22031834</v>
      </c>
      <c r="M61" s="87"/>
      <c r="N61" s="87"/>
      <c r="O61" s="87"/>
      <c r="P61" s="96">
        <v>22031834</v>
      </c>
      <c r="Q61" s="97">
        <f t="shared" si="0"/>
        <v>9.8958346468243493E-4</v>
      </c>
    </row>
    <row r="62" spans="1:17" x14ac:dyDescent="0.25">
      <c r="A62" s="92">
        <v>1</v>
      </c>
      <c r="B62" s="93" t="s">
        <v>360</v>
      </c>
      <c r="C62" s="98" t="s">
        <v>327</v>
      </c>
      <c r="D62" s="98"/>
      <c r="E62" s="98"/>
      <c r="F62" s="98"/>
      <c r="G62" s="87"/>
      <c r="H62" s="87"/>
      <c r="I62" s="87"/>
      <c r="J62" s="87"/>
      <c r="K62" s="87"/>
      <c r="L62" s="87">
        <v>2505000000</v>
      </c>
      <c r="M62" s="87"/>
      <c r="N62" s="87"/>
      <c r="O62" s="87"/>
      <c r="P62" s="96">
        <v>2505000000</v>
      </c>
      <c r="Q62" s="97">
        <f t="shared" si="0"/>
        <v>0.1125147629121343</v>
      </c>
    </row>
    <row r="63" spans="1:17" x14ac:dyDescent="0.25">
      <c r="A63" s="92">
        <v>2</v>
      </c>
      <c r="B63" s="93" t="s">
        <v>361</v>
      </c>
      <c r="C63" s="98"/>
      <c r="D63" s="98" t="s">
        <v>328</v>
      </c>
      <c r="E63" s="98"/>
      <c r="F63" s="98"/>
      <c r="G63" s="87"/>
      <c r="H63" s="87"/>
      <c r="I63" s="87"/>
      <c r="J63" s="87"/>
      <c r="K63" s="87"/>
      <c r="L63" s="87">
        <v>20000000</v>
      </c>
      <c r="M63" s="87"/>
      <c r="N63" s="87"/>
      <c r="O63" s="87"/>
      <c r="P63" s="96">
        <v>20000000</v>
      </c>
      <c r="Q63" s="97">
        <f t="shared" si="0"/>
        <v>8.983214603763218E-4</v>
      </c>
    </row>
    <row r="64" spans="1:17" x14ac:dyDescent="0.25">
      <c r="A64" s="92">
        <v>2</v>
      </c>
      <c r="B64" s="93" t="s">
        <v>362</v>
      </c>
      <c r="C64" s="98"/>
      <c r="D64" s="98" t="s">
        <v>329</v>
      </c>
      <c r="E64" s="98"/>
      <c r="F64" s="98"/>
      <c r="G64" s="87"/>
      <c r="H64" s="87"/>
      <c r="I64" s="87"/>
      <c r="J64" s="87"/>
      <c r="K64" s="87"/>
      <c r="L64" s="87">
        <v>90000000</v>
      </c>
      <c r="M64" s="87"/>
      <c r="N64" s="87"/>
      <c r="O64" s="87"/>
      <c r="P64" s="96">
        <v>90000000</v>
      </c>
      <c r="Q64" s="97">
        <f t="shared" si="0"/>
        <v>4.0424465716934485E-3</v>
      </c>
    </row>
    <row r="65" spans="1:17" x14ac:dyDescent="0.25">
      <c r="A65" s="92">
        <v>2</v>
      </c>
      <c r="B65" s="93" t="s">
        <v>363</v>
      </c>
      <c r="C65" s="98"/>
      <c r="D65" s="98" t="s">
        <v>330</v>
      </c>
      <c r="E65" s="98"/>
      <c r="F65" s="98"/>
      <c r="G65" s="87"/>
      <c r="H65" s="87"/>
      <c r="I65" s="87"/>
      <c r="J65" s="87"/>
      <c r="K65" s="87"/>
      <c r="L65" s="87">
        <v>65000000</v>
      </c>
      <c r="M65" s="87"/>
      <c r="N65" s="87"/>
      <c r="O65" s="87"/>
      <c r="P65" s="96">
        <v>65000000</v>
      </c>
      <c r="Q65" s="97">
        <f t="shared" si="0"/>
        <v>2.9195447462230461E-3</v>
      </c>
    </row>
    <row r="66" spans="1:17" x14ac:dyDescent="0.25">
      <c r="A66" s="92">
        <v>2</v>
      </c>
      <c r="B66" s="93" t="s">
        <v>364</v>
      </c>
      <c r="C66" s="98"/>
      <c r="D66" s="98" t="s">
        <v>331</v>
      </c>
      <c r="E66" s="98"/>
      <c r="F66" s="98"/>
      <c r="G66" s="87"/>
      <c r="H66" s="87"/>
      <c r="I66" s="87"/>
      <c r="J66" s="87"/>
      <c r="K66" s="87"/>
      <c r="L66" s="87">
        <v>150000000</v>
      </c>
      <c r="M66" s="87"/>
      <c r="N66" s="87"/>
      <c r="O66" s="87"/>
      <c r="P66" s="96">
        <v>150000000</v>
      </c>
      <c r="Q66" s="97">
        <f t="shared" si="0"/>
        <v>6.737410952822414E-3</v>
      </c>
    </row>
    <row r="67" spans="1:17" x14ac:dyDescent="0.25">
      <c r="A67" s="92">
        <v>2</v>
      </c>
      <c r="B67" s="93" t="s">
        <v>365</v>
      </c>
      <c r="C67" s="98"/>
      <c r="D67" s="98" t="s">
        <v>332</v>
      </c>
      <c r="E67" s="98"/>
      <c r="F67" s="98"/>
      <c r="G67" s="87"/>
      <c r="H67" s="87"/>
      <c r="I67" s="87"/>
      <c r="J67" s="87"/>
      <c r="K67" s="87"/>
      <c r="L67" s="87">
        <v>750000000</v>
      </c>
      <c r="M67" s="87"/>
      <c r="N67" s="87"/>
      <c r="O67" s="87"/>
      <c r="P67" s="96">
        <v>750000000</v>
      </c>
      <c r="Q67" s="97">
        <f t="shared" ref="Q67:Q78" si="1">P67/P$78</f>
        <v>3.3687054764112066E-2</v>
      </c>
    </row>
    <row r="68" spans="1:17" x14ac:dyDescent="0.25">
      <c r="A68" s="92">
        <v>2</v>
      </c>
      <c r="B68" s="93" t="s">
        <v>366</v>
      </c>
      <c r="C68" s="98"/>
      <c r="D68" s="98" t="s">
        <v>333</v>
      </c>
      <c r="E68" s="98"/>
      <c r="F68" s="98"/>
      <c r="G68" s="87"/>
      <c r="H68" s="87"/>
      <c r="I68" s="87"/>
      <c r="J68" s="87"/>
      <c r="K68" s="87"/>
      <c r="L68" s="87">
        <v>700000000</v>
      </c>
      <c r="M68" s="87"/>
      <c r="N68" s="87"/>
      <c r="O68" s="87"/>
      <c r="P68" s="96">
        <v>700000000</v>
      </c>
      <c r="Q68" s="97">
        <f t="shared" si="1"/>
        <v>3.144125111317126E-2</v>
      </c>
    </row>
    <row r="69" spans="1:17" x14ac:dyDescent="0.25">
      <c r="A69" s="92">
        <v>2</v>
      </c>
      <c r="B69" s="93" t="s">
        <v>367</v>
      </c>
      <c r="C69" s="98"/>
      <c r="D69" s="98" t="s">
        <v>334</v>
      </c>
      <c r="E69" s="98"/>
      <c r="F69" s="98"/>
      <c r="G69" s="87"/>
      <c r="H69" s="87"/>
      <c r="I69" s="87"/>
      <c r="J69" s="87"/>
      <c r="K69" s="87"/>
      <c r="L69" s="87">
        <v>300000000</v>
      </c>
      <c r="M69" s="87"/>
      <c r="N69" s="87"/>
      <c r="O69" s="87"/>
      <c r="P69" s="96">
        <v>300000000</v>
      </c>
      <c r="Q69" s="97">
        <f t="shared" si="1"/>
        <v>1.3474821905644828E-2</v>
      </c>
    </row>
    <row r="70" spans="1:17" x14ac:dyDescent="0.25">
      <c r="A70" s="92">
        <v>2</v>
      </c>
      <c r="B70" s="93" t="s">
        <v>368</v>
      </c>
      <c r="C70" s="98"/>
      <c r="D70" s="98" t="s">
        <v>335</v>
      </c>
      <c r="E70" s="98"/>
      <c r="F70" s="98"/>
      <c r="G70" s="87"/>
      <c r="H70" s="87"/>
      <c r="I70" s="87"/>
      <c r="J70" s="87"/>
      <c r="K70" s="87"/>
      <c r="L70" s="87">
        <v>60000000</v>
      </c>
      <c r="M70" s="87"/>
      <c r="N70" s="87"/>
      <c r="O70" s="87"/>
      <c r="P70" s="96">
        <v>60000000</v>
      </c>
      <c r="Q70" s="97">
        <f t="shared" si="1"/>
        <v>2.6949643811289654E-3</v>
      </c>
    </row>
    <row r="71" spans="1:17" x14ac:dyDescent="0.25">
      <c r="A71" s="92">
        <v>2</v>
      </c>
      <c r="B71" s="93" t="s">
        <v>369</v>
      </c>
      <c r="C71" s="98"/>
      <c r="D71" s="98" t="s">
        <v>336</v>
      </c>
      <c r="E71" s="98"/>
      <c r="F71" s="98"/>
      <c r="G71" s="87"/>
      <c r="H71" s="87"/>
      <c r="I71" s="87"/>
      <c r="J71" s="87"/>
      <c r="K71" s="87"/>
      <c r="L71" s="87">
        <v>70000000</v>
      </c>
      <c r="M71" s="87"/>
      <c r="N71" s="87"/>
      <c r="O71" s="87"/>
      <c r="P71" s="96">
        <v>70000000</v>
      </c>
      <c r="Q71" s="97">
        <f t="shared" si="1"/>
        <v>3.1441251113171263E-3</v>
      </c>
    </row>
    <row r="72" spans="1:17" x14ac:dyDescent="0.25">
      <c r="A72" s="92">
        <v>2</v>
      </c>
      <c r="B72" s="93" t="s">
        <v>370</v>
      </c>
      <c r="C72" s="98"/>
      <c r="D72" s="98" t="s">
        <v>337</v>
      </c>
      <c r="E72" s="98"/>
      <c r="F72" s="98"/>
      <c r="G72" s="87"/>
      <c r="H72" s="87"/>
      <c r="I72" s="87"/>
      <c r="J72" s="87"/>
      <c r="K72" s="87"/>
      <c r="L72" s="87">
        <v>300000000</v>
      </c>
      <c r="M72" s="87"/>
      <c r="N72" s="87"/>
      <c r="O72" s="87"/>
      <c r="P72" s="96">
        <v>300000000</v>
      </c>
      <c r="Q72" s="97">
        <f t="shared" si="1"/>
        <v>1.3474821905644828E-2</v>
      </c>
    </row>
    <row r="73" spans="1:17" x14ac:dyDescent="0.25">
      <c r="A73" s="92">
        <v>1</v>
      </c>
      <c r="B73" s="93" t="s">
        <v>371</v>
      </c>
      <c r="C73" s="98" t="s">
        <v>338</v>
      </c>
      <c r="D73" s="98"/>
      <c r="E73" s="98"/>
      <c r="F73" s="98"/>
      <c r="G73" s="87"/>
      <c r="H73" s="87"/>
      <c r="I73" s="87"/>
      <c r="J73" s="87">
        <v>262000000</v>
      </c>
      <c r="K73" s="87"/>
      <c r="L73" s="87"/>
      <c r="M73" s="87"/>
      <c r="N73" s="87"/>
      <c r="O73" s="87"/>
      <c r="P73" s="96">
        <v>262000000</v>
      </c>
      <c r="Q73" s="97">
        <f t="shared" si="1"/>
        <v>1.1768011130929816E-2</v>
      </c>
    </row>
    <row r="74" spans="1:17" x14ac:dyDescent="0.25">
      <c r="A74" s="92">
        <v>2</v>
      </c>
      <c r="B74" s="93" t="s">
        <v>372</v>
      </c>
      <c r="C74" s="98"/>
      <c r="D74" s="98" t="s">
        <v>339</v>
      </c>
      <c r="E74" s="98"/>
      <c r="F74" s="98"/>
      <c r="G74" s="87"/>
      <c r="H74" s="87"/>
      <c r="I74" s="87"/>
      <c r="J74" s="87">
        <v>262000000</v>
      </c>
      <c r="K74" s="87"/>
      <c r="L74" s="87"/>
      <c r="M74" s="87"/>
      <c r="N74" s="87"/>
      <c r="O74" s="87"/>
      <c r="P74" s="96">
        <v>262000000</v>
      </c>
      <c r="Q74" s="97">
        <f t="shared" si="1"/>
        <v>1.1768011130929816E-2</v>
      </c>
    </row>
    <row r="75" spans="1:17" x14ac:dyDescent="0.25">
      <c r="A75" s="92">
        <v>1</v>
      </c>
      <c r="B75" s="93" t="s">
        <v>373</v>
      </c>
      <c r="C75" s="98" t="s">
        <v>340</v>
      </c>
      <c r="D75" s="98"/>
      <c r="E75" s="98"/>
      <c r="F75" s="98"/>
      <c r="G75" s="87"/>
      <c r="H75" s="87"/>
      <c r="I75" s="87"/>
      <c r="J75" s="87">
        <v>20000000</v>
      </c>
      <c r="K75" s="87"/>
      <c r="L75" s="87"/>
      <c r="M75" s="87"/>
      <c r="N75" s="87"/>
      <c r="O75" s="87"/>
      <c r="P75" s="96">
        <v>20000000</v>
      </c>
      <c r="Q75" s="97">
        <f t="shared" si="1"/>
        <v>8.983214603763218E-4</v>
      </c>
    </row>
    <row r="76" spans="1:17" x14ac:dyDescent="0.25">
      <c r="A76" s="92">
        <v>2</v>
      </c>
      <c r="B76" s="93" t="s">
        <v>373</v>
      </c>
      <c r="C76" s="98"/>
      <c r="D76" s="98" t="s">
        <v>341</v>
      </c>
      <c r="E76" s="98"/>
      <c r="F76" s="98"/>
      <c r="G76" s="87"/>
      <c r="H76" s="87"/>
      <c r="I76" s="87"/>
      <c r="J76" s="87">
        <v>20000000</v>
      </c>
      <c r="K76" s="87"/>
      <c r="L76" s="87"/>
      <c r="M76" s="87"/>
      <c r="N76" s="87"/>
      <c r="O76" s="87"/>
      <c r="P76" s="96">
        <v>20000000</v>
      </c>
      <c r="Q76" s="97">
        <f t="shared" si="1"/>
        <v>8.983214603763218E-4</v>
      </c>
    </row>
    <row r="77" spans="1:17" x14ac:dyDescent="0.25">
      <c r="A77" s="78">
        <v>0</v>
      </c>
      <c r="B77" s="112" t="s">
        <v>342</v>
      </c>
      <c r="C77" s="113"/>
      <c r="D77" s="113"/>
      <c r="E77" s="113"/>
      <c r="F77" s="114"/>
      <c r="G77" s="71">
        <v>73904601</v>
      </c>
      <c r="H77" s="71">
        <v>132492806</v>
      </c>
      <c r="I77" s="71">
        <v>6882089</v>
      </c>
      <c r="J77" s="71">
        <v>285590505</v>
      </c>
      <c r="K77" s="71">
        <v>137360549</v>
      </c>
      <c r="L77" s="71">
        <v>2685886147</v>
      </c>
      <c r="M77" s="71">
        <v>1527812</v>
      </c>
      <c r="N77" s="71">
        <v>507489</v>
      </c>
      <c r="O77" s="71">
        <v>173845</v>
      </c>
      <c r="P77" s="72">
        <v>3324325843</v>
      </c>
      <c r="Q77" s="82">
        <f t="shared" si="1"/>
        <v>0.14931566230252535</v>
      </c>
    </row>
    <row r="78" spans="1:17" x14ac:dyDescent="0.25">
      <c r="A78" s="80">
        <v>0</v>
      </c>
      <c r="B78" s="115" t="s">
        <v>343</v>
      </c>
      <c r="C78" s="116"/>
      <c r="D78" s="116"/>
      <c r="E78" s="116"/>
      <c r="F78" s="117"/>
      <c r="G78" s="75">
        <v>526249386</v>
      </c>
      <c r="H78" s="75">
        <v>3042410858</v>
      </c>
      <c r="I78" s="75">
        <v>2225593183</v>
      </c>
      <c r="J78" s="75">
        <v>754331185</v>
      </c>
      <c r="K78" s="75">
        <v>4353151154</v>
      </c>
      <c r="L78" s="75">
        <v>8510831390</v>
      </c>
      <c r="M78" s="75">
        <v>2638194823</v>
      </c>
      <c r="N78" s="75">
        <v>152402898</v>
      </c>
      <c r="O78" s="75">
        <v>60580211</v>
      </c>
      <c r="P78" s="75">
        <v>22263745087</v>
      </c>
      <c r="Q78" s="137">
        <f t="shared" si="1"/>
        <v>1</v>
      </c>
    </row>
    <row r="80" spans="1:17" x14ac:dyDescent="0.25">
      <c r="A80" s="133" t="s">
        <v>437</v>
      </c>
      <c r="B80" s="133"/>
      <c r="C80" s="133"/>
      <c r="D80" s="133"/>
      <c r="E80" s="133"/>
      <c r="F80" s="133"/>
      <c r="G80" s="103">
        <f>G78/$P78</f>
        <v>2.3637055847683133E-2</v>
      </c>
      <c r="H80" s="103">
        <f t="shared" ref="H80:P80" si="2">H78/$P78</f>
        <v>0.13665314825116692</v>
      </c>
      <c r="I80" s="103">
        <f t="shared" si="2"/>
        <v>9.9964905917807323E-2</v>
      </c>
      <c r="J80" s="103">
        <f t="shared" si="2"/>
        <v>3.3881594585830066E-2</v>
      </c>
      <c r="K80" s="103">
        <f t="shared" si="2"/>
        <v>0.19552645509500752</v>
      </c>
      <c r="L80" s="103">
        <f t="shared" si="2"/>
        <v>0.38227312416407205</v>
      </c>
      <c r="M80" s="103">
        <f t="shared" si="2"/>
        <v>0.11849735130773059</v>
      </c>
      <c r="N80" s="103">
        <f t="shared" si="2"/>
        <v>6.8453396948471804E-3</v>
      </c>
      <c r="O80" s="103">
        <f t="shared" si="2"/>
        <v>2.7210251807712857E-3</v>
      </c>
      <c r="P80" s="103">
        <f t="shared" si="2"/>
        <v>1</v>
      </c>
    </row>
  </sheetData>
  <autoFilter ref="A1:V78" xr:uid="{00000000-0001-0000-0900-000000000000}">
    <filterColumn colId="2" showButton="0"/>
    <filterColumn colId="3" showButton="0"/>
    <filterColumn colId="4" showButton="0"/>
  </autoFilter>
  <mergeCells count="5">
    <mergeCell ref="C1:F1"/>
    <mergeCell ref="B57:F57"/>
    <mergeCell ref="B77:F77"/>
    <mergeCell ref="B78:F78"/>
    <mergeCell ref="A80:F8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7"/>
  <sheetViews>
    <sheetView workbookViewId="0"/>
  </sheetViews>
  <sheetFormatPr baseColWidth="10" defaultRowHeight="13.2" x14ac:dyDescent="0.25"/>
  <cols>
    <col min="1" max="1" width="14.6640625"/>
    <col min="2" max="2" width="31.21875" style="47" customWidth="1"/>
    <col min="3" max="3" width="9.6640625" style="51" customWidth="1"/>
    <col min="4" max="4" width="18" style="28"/>
    <col min="5" max="5" width="3.109375" customWidth="1"/>
    <col min="6" max="6" width="16.6640625" bestFit="1" customWidth="1"/>
    <col min="7" max="7" width="51.33203125" customWidth="1"/>
    <col min="8" max="8" width="12.6640625"/>
    <col min="9" max="9" width="12.109375"/>
    <col min="10" max="11" width="10.6640625"/>
    <col min="12" max="12" width="13.6640625"/>
  </cols>
  <sheetData>
    <row r="1" spans="1:7" ht="13.8" thickBot="1" x14ac:dyDescent="0.3">
      <c r="A1" s="2" t="s">
        <v>65</v>
      </c>
      <c r="B1" s="52" t="s">
        <v>68</v>
      </c>
      <c r="C1" s="41" t="s">
        <v>84</v>
      </c>
      <c r="D1" s="59" t="s">
        <v>85</v>
      </c>
    </row>
    <row r="2" spans="1:7" x14ac:dyDescent="0.25">
      <c r="A2" s="121" t="s">
        <v>66</v>
      </c>
      <c r="B2" s="53" t="s">
        <v>69</v>
      </c>
      <c r="C2" s="42">
        <v>1</v>
      </c>
      <c r="D2" s="37">
        <v>2301599.79</v>
      </c>
      <c r="F2" s="131" t="s">
        <v>436</v>
      </c>
    </row>
    <row r="3" spans="1:7" x14ac:dyDescent="0.25">
      <c r="A3" s="122"/>
      <c r="B3" s="54" t="s">
        <v>70</v>
      </c>
      <c r="C3" s="43">
        <v>6</v>
      </c>
      <c r="D3" s="38">
        <v>2065980.58</v>
      </c>
      <c r="F3" s="131"/>
    </row>
    <row r="4" spans="1:7" x14ac:dyDescent="0.25">
      <c r="A4" s="122"/>
      <c r="B4" s="54" t="s">
        <v>71</v>
      </c>
      <c r="C4" s="43">
        <v>2</v>
      </c>
      <c r="D4" s="38">
        <v>1637836.44</v>
      </c>
      <c r="F4" s="131"/>
    </row>
    <row r="5" spans="1:7" x14ac:dyDescent="0.25">
      <c r="A5" s="122"/>
      <c r="B5" s="54" t="s">
        <v>72</v>
      </c>
      <c r="C5" s="43">
        <v>1</v>
      </c>
      <c r="D5" s="38">
        <v>2065980.58</v>
      </c>
      <c r="F5" s="131"/>
    </row>
    <row r="6" spans="1:7" x14ac:dyDescent="0.25">
      <c r="A6" s="122"/>
      <c r="B6" s="54" t="s">
        <v>73</v>
      </c>
      <c r="C6" s="43">
        <v>11</v>
      </c>
      <c r="D6" s="38">
        <v>1460754.28</v>
      </c>
      <c r="F6" s="131"/>
    </row>
    <row r="7" spans="1:7" x14ac:dyDescent="0.25">
      <c r="A7" s="122"/>
      <c r="B7" s="54" t="s">
        <v>74</v>
      </c>
      <c r="C7" s="43">
        <v>9</v>
      </c>
      <c r="D7" s="38">
        <v>1267926</v>
      </c>
      <c r="F7" s="131"/>
    </row>
    <row r="8" spans="1:7" x14ac:dyDescent="0.25">
      <c r="A8" s="122"/>
      <c r="B8" s="54" t="s">
        <v>75</v>
      </c>
      <c r="C8" s="43">
        <v>1</v>
      </c>
      <c r="D8" s="38">
        <v>1637836.44</v>
      </c>
      <c r="F8" s="131"/>
    </row>
    <row r="9" spans="1:7" x14ac:dyDescent="0.25">
      <c r="A9" s="122"/>
      <c r="B9" s="54" t="s">
        <v>76</v>
      </c>
      <c r="C9" s="43">
        <v>1</v>
      </c>
      <c r="D9" s="39">
        <v>967486.64</v>
      </c>
      <c r="F9" s="131"/>
    </row>
    <row r="10" spans="1:7" x14ac:dyDescent="0.25">
      <c r="A10" s="122"/>
      <c r="B10" s="54" t="s">
        <v>77</v>
      </c>
      <c r="C10" s="43">
        <v>4</v>
      </c>
      <c r="D10" s="39">
        <v>967486.65</v>
      </c>
      <c r="F10" s="131"/>
    </row>
    <row r="11" spans="1:7" x14ac:dyDescent="0.25">
      <c r="A11" s="122"/>
      <c r="B11" s="54" t="s">
        <v>78</v>
      </c>
      <c r="C11" s="43">
        <v>1</v>
      </c>
      <c r="D11" s="39">
        <v>930328.69</v>
      </c>
      <c r="F11" s="131"/>
    </row>
    <row r="12" spans="1:7" x14ac:dyDescent="0.25">
      <c r="A12" s="122"/>
      <c r="B12" s="54" t="s">
        <v>79</v>
      </c>
      <c r="C12" s="43">
        <v>1</v>
      </c>
      <c r="D12" s="38">
        <v>1267926.33</v>
      </c>
      <c r="F12" s="131"/>
    </row>
    <row r="13" spans="1:7" ht="13.8" thickBot="1" x14ac:dyDescent="0.3">
      <c r="A13" s="123"/>
      <c r="B13" s="61" t="s">
        <v>80</v>
      </c>
      <c r="C13" s="62">
        <v>1</v>
      </c>
      <c r="D13" s="35">
        <v>887553.95</v>
      </c>
      <c r="F13" s="131"/>
    </row>
    <row r="14" spans="1:7" x14ac:dyDescent="0.25">
      <c r="A14" s="124" t="s">
        <v>67</v>
      </c>
      <c r="B14" s="54" t="s">
        <v>81</v>
      </c>
      <c r="C14" s="43">
        <v>7</v>
      </c>
      <c r="D14" s="38">
        <v>1555903.85</v>
      </c>
      <c r="F14" s="132">
        <f>D14*C14*13</f>
        <v>141587250.35000002</v>
      </c>
      <c r="G14" s="130" t="s">
        <v>434</v>
      </c>
    </row>
    <row r="15" spans="1:7" x14ac:dyDescent="0.25">
      <c r="A15" s="125"/>
      <c r="B15" s="54" t="s">
        <v>82</v>
      </c>
      <c r="C15" s="43">
        <v>1</v>
      </c>
      <c r="D15" s="39">
        <v>930328.69</v>
      </c>
    </row>
    <row r="16" spans="1:7" ht="13.8" thickBot="1" x14ac:dyDescent="0.3">
      <c r="A16" s="126"/>
      <c r="B16" s="55" t="s">
        <v>83</v>
      </c>
      <c r="C16" s="44">
        <v>3</v>
      </c>
      <c r="D16" s="40">
        <v>1555903.85</v>
      </c>
      <c r="F16" s="132">
        <f>D16*C16*13</f>
        <v>60680250.150000006</v>
      </c>
      <c r="G16" s="130" t="s">
        <v>435</v>
      </c>
    </row>
    <row r="17" spans="1:4" ht="13.8" thickBot="1" x14ac:dyDescent="0.3">
      <c r="A17" s="3"/>
      <c r="B17" s="56" t="s">
        <v>64</v>
      </c>
      <c r="C17" s="45">
        <v>50</v>
      </c>
      <c r="D17" s="29"/>
    </row>
    <row r="18" spans="1:4" ht="13.8" thickBot="1" x14ac:dyDescent="0.3"/>
    <row r="19" spans="1:4" ht="13.8" thickBot="1" x14ac:dyDescent="0.3">
      <c r="A19" s="127"/>
      <c r="B19" s="63" t="s">
        <v>86</v>
      </c>
      <c r="C19" s="4" t="s">
        <v>84</v>
      </c>
      <c r="D19" s="58" t="s">
        <v>85</v>
      </c>
    </row>
    <row r="20" spans="1:4" ht="13.8" thickBot="1" x14ac:dyDescent="0.3">
      <c r="A20" s="128"/>
      <c r="B20" s="64" t="s">
        <v>87</v>
      </c>
      <c r="C20" s="5">
        <v>6</v>
      </c>
      <c r="D20" s="36">
        <v>613006.22</v>
      </c>
    </row>
    <row r="21" spans="1:4" ht="13.8" thickBot="1" x14ac:dyDescent="0.3">
      <c r="A21" s="128"/>
      <c r="B21" s="63" t="s">
        <v>88</v>
      </c>
      <c r="C21" s="4" t="s">
        <v>84</v>
      </c>
      <c r="D21" s="58" t="s">
        <v>85</v>
      </c>
    </row>
    <row r="22" spans="1:4" x14ac:dyDescent="0.25">
      <c r="A22" s="128"/>
      <c r="B22" s="65" t="s">
        <v>89</v>
      </c>
      <c r="C22" s="6">
        <v>3</v>
      </c>
      <c r="D22" s="32">
        <v>414668.92</v>
      </c>
    </row>
    <row r="23" spans="1:4" x14ac:dyDescent="0.25">
      <c r="A23" s="128"/>
      <c r="B23" s="66" t="s">
        <v>90</v>
      </c>
      <c r="C23" s="7">
        <v>3</v>
      </c>
      <c r="D23" s="33">
        <v>416684.26</v>
      </c>
    </row>
    <row r="24" spans="1:4" x14ac:dyDescent="0.25">
      <c r="A24" s="128"/>
      <c r="B24" s="66" t="s">
        <v>91</v>
      </c>
      <c r="C24" s="43">
        <v>3</v>
      </c>
      <c r="D24" s="34">
        <v>417803.73</v>
      </c>
    </row>
    <row r="25" spans="1:4" x14ac:dyDescent="0.25">
      <c r="A25" s="128"/>
      <c r="B25" s="66" t="s">
        <v>92</v>
      </c>
      <c r="C25" s="43">
        <v>3</v>
      </c>
      <c r="D25" s="34">
        <v>419018.61</v>
      </c>
    </row>
    <row r="26" spans="1:4" x14ac:dyDescent="0.25">
      <c r="A26" s="128"/>
      <c r="B26" s="66" t="s">
        <v>93</v>
      </c>
      <c r="C26" s="43">
        <v>3</v>
      </c>
      <c r="D26" s="34">
        <v>419627</v>
      </c>
    </row>
    <row r="27" spans="1:4" x14ac:dyDescent="0.25">
      <c r="A27" s="128"/>
      <c r="B27" s="66" t="s">
        <v>94</v>
      </c>
      <c r="C27" s="43">
        <v>3</v>
      </c>
      <c r="D27" s="34">
        <v>419979.01</v>
      </c>
    </row>
    <row r="28" spans="1:4" x14ac:dyDescent="0.25">
      <c r="A28" s="128"/>
      <c r="B28" s="66" t="s">
        <v>95</v>
      </c>
      <c r="C28" s="43">
        <v>3</v>
      </c>
      <c r="D28" s="34">
        <v>420714.44</v>
      </c>
    </row>
    <row r="29" spans="1:4" x14ac:dyDescent="0.25">
      <c r="A29" s="128"/>
      <c r="B29" s="66" t="s">
        <v>96</v>
      </c>
      <c r="C29" s="43">
        <v>7</v>
      </c>
      <c r="D29" s="34">
        <v>421682.98</v>
      </c>
    </row>
    <row r="30" spans="1:4" x14ac:dyDescent="0.25">
      <c r="A30" s="128"/>
      <c r="B30" s="66" t="s">
        <v>97</v>
      </c>
      <c r="C30" s="43">
        <v>7</v>
      </c>
      <c r="D30" s="34">
        <v>423122.92</v>
      </c>
    </row>
    <row r="31" spans="1:4" x14ac:dyDescent="0.25">
      <c r="A31" s="128"/>
      <c r="B31" s="66" t="s">
        <v>98</v>
      </c>
      <c r="C31" s="43">
        <v>8</v>
      </c>
      <c r="D31" s="34">
        <v>424822.74</v>
      </c>
    </row>
    <row r="32" spans="1:4" x14ac:dyDescent="0.25">
      <c r="A32" s="128"/>
      <c r="B32" s="66" t="s">
        <v>99</v>
      </c>
      <c r="C32" s="43">
        <v>9</v>
      </c>
      <c r="D32" s="34">
        <v>425053.38</v>
      </c>
    </row>
    <row r="33" spans="1:4" x14ac:dyDescent="0.25">
      <c r="A33" s="128"/>
      <c r="B33" s="66" t="s">
        <v>100</v>
      </c>
      <c r="C33" s="43">
        <v>31</v>
      </c>
      <c r="D33" s="34">
        <v>426033.84</v>
      </c>
    </row>
    <row r="34" spans="1:4" x14ac:dyDescent="0.25">
      <c r="A34" s="128"/>
      <c r="B34" s="66" t="s">
        <v>101</v>
      </c>
      <c r="C34" s="48">
        <v>5</v>
      </c>
      <c r="D34" s="34">
        <v>427951.92</v>
      </c>
    </row>
    <row r="35" spans="1:4" x14ac:dyDescent="0.25">
      <c r="A35" s="128"/>
      <c r="B35" s="66" t="s">
        <v>102</v>
      </c>
      <c r="C35" s="43">
        <v>20</v>
      </c>
      <c r="D35" s="34">
        <v>428442.43</v>
      </c>
    </row>
    <row r="36" spans="1:4" x14ac:dyDescent="0.25">
      <c r="A36" s="128"/>
      <c r="B36" s="66" t="s">
        <v>103</v>
      </c>
      <c r="C36" s="49">
        <v>4</v>
      </c>
      <c r="D36" s="33">
        <v>428927.18</v>
      </c>
    </row>
    <row r="37" spans="1:4" x14ac:dyDescent="0.25">
      <c r="A37" s="128"/>
      <c r="B37" s="66" t="s">
        <v>104</v>
      </c>
      <c r="C37" s="7">
        <v>41</v>
      </c>
      <c r="D37" s="33">
        <v>429417.17</v>
      </c>
    </row>
    <row r="38" spans="1:4" x14ac:dyDescent="0.25">
      <c r="A38" s="128"/>
      <c r="B38" s="66" t="s">
        <v>105</v>
      </c>
      <c r="C38" s="50">
        <v>10</v>
      </c>
      <c r="D38" s="33">
        <v>430620.45</v>
      </c>
    </row>
    <row r="39" spans="1:4" x14ac:dyDescent="0.25">
      <c r="A39" s="128"/>
      <c r="B39" s="66" t="s">
        <v>106</v>
      </c>
      <c r="C39" s="50">
        <v>19</v>
      </c>
      <c r="D39" s="60">
        <v>431823.33</v>
      </c>
    </row>
    <row r="40" spans="1:4" x14ac:dyDescent="0.25">
      <c r="A40" s="128"/>
      <c r="B40" s="66" t="s">
        <v>107</v>
      </c>
      <c r="C40" s="50">
        <v>10</v>
      </c>
      <c r="D40" s="60">
        <v>439555.12</v>
      </c>
    </row>
    <row r="41" spans="1:4" x14ac:dyDescent="0.25">
      <c r="A41" s="128"/>
      <c r="B41" s="66" t="s">
        <v>108</v>
      </c>
      <c r="C41" s="43">
        <v>9</v>
      </c>
      <c r="D41" s="34">
        <v>447530.9</v>
      </c>
    </row>
    <row r="42" spans="1:4" x14ac:dyDescent="0.25">
      <c r="A42" s="128"/>
      <c r="B42" s="66" t="s">
        <v>109</v>
      </c>
      <c r="C42" s="43">
        <v>10</v>
      </c>
      <c r="D42" s="34">
        <v>450668.16</v>
      </c>
    </row>
    <row r="43" spans="1:4" x14ac:dyDescent="0.25">
      <c r="A43" s="128"/>
      <c r="B43" s="66" t="s">
        <v>110</v>
      </c>
      <c r="C43" s="43">
        <v>7</v>
      </c>
      <c r="D43" s="34">
        <v>459369.9</v>
      </c>
    </row>
    <row r="44" spans="1:4" x14ac:dyDescent="0.25">
      <c r="A44" s="128"/>
      <c r="B44" s="66" t="s">
        <v>111</v>
      </c>
      <c r="C44" s="43">
        <v>4</v>
      </c>
      <c r="D44" s="34">
        <v>464202.74</v>
      </c>
    </row>
    <row r="45" spans="1:4" ht="13.8" thickBot="1" x14ac:dyDescent="0.3">
      <c r="A45" s="129"/>
      <c r="B45" s="67" t="s">
        <v>112</v>
      </c>
      <c r="C45" s="44">
        <v>4</v>
      </c>
      <c r="D45" s="35">
        <v>479626.92</v>
      </c>
    </row>
    <row r="46" spans="1:4" ht="13.8" thickBot="1" x14ac:dyDescent="0.3">
      <c r="A46" s="1"/>
      <c r="B46" s="52" t="s">
        <v>64</v>
      </c>
      <c r="C46" s="45">
        <v>232</v>
      </c>
      <c r="D46" s="30"/>
    </row>
    <row r="47" spans="1:4" ht="13.8" thickBot="1" x14ac:dyDescent="0.3">
      <c r="A47" s="1"/>
      <c r="B47" s="57" t="s">
        <v>113</v>
      </c>
      <c r="C47" s="46">
        <v>75</v>
      </c>
      <c r="D47" s="31"/>
    </row>
  </sheetData>
  <mergeCells count="4">
    <mergeCell ref="A2:A13"/>
    <mergeCell ref="A14:A16"/>
    <mergeCell ref="A19:A45"/>
    <mergeCell ref="F2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Recursos</vt:lpstr>
      <vt:lpstr>Erogaciones</vt:lpstr>
      <vt:lpstr>Erogaciones Corrección</vt:lpstr>
      <vt:lpstr>Remuneraciones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 de Ordenanza enviado por el Ejecutivo Municipal mediante el cual se aprueba Presupuesto General Anual = Ejercicio 2026</dc:title>
  <dc:subject/>
  <dc:creator>Lucas Oscar Bettiol</dc:creator>
  <cp:keywords/>
  <cp:lastModifiedBy>Usuario</cp:lastModifiedBy>
  <dcterms:created xsi:type="dcterms:W3CDTF">2025-12-22T12:53:57Z</dcterms:created>
  <dcterms:modified xsi:type="dcterms:W3CDTF">2025-12-29T01:29:05Z</dcterms:modified>
</cp:coreProperties>
</file>